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ЫЙ СОВЕТ_хх.11.2022\Принятые решения\"/>
    </mc:Choice>
  </mc:AlternateContent>
  <xr:revisionPtr revIDLastSave="0" documentId="13_ncr:1_{36208C64-277D-4017-9DC3-67871D68A226}" xr6:coauthVersionLast="43" xr6:coauthVersionMax="43" xr10:uidLastSave="{00000000-0000-0000-0000-000000000000}"/>
  <bookViews>
    <workbookView xWindow="-120" yWindow="-120" windowWidth="24240" windowHeight="13140" firstSheet="2" activeTab="4" xr2:uid="{00000000-000D-0000-FFFF-FFFF00000000}"/>
  </bookViews>
  <sheets>
    <sheet name="Прил 1 Доходы 2022" sheetId="6" r:id="rId1"/>
    <sheet name="Прил 2 Ведомструктура расх 2022" sheetId="2" r:id="rId2"/>
    <sheet name="Прил 3 Распред бюдж ассигн 2022" sheetId="3" r:id="rId3"/>
    <sheet name="Прил 3 Источ фин4деф бюдж 2022" sheetId="4" r:id="rId4"/>
    <sheet name="Прил 5 Распред бюдж ассигн 2022" sheetId="5" r:id="rId5"/>
  </sheets>
  <definedNames>
    <definedName name="_xlnm.Print_Area" localSheetId="3">'Прил 3 Источ фин4деф бюдж 2022'!$A$1:$C$16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6" i="2" l="1"/>
  <c r="H55" i="2" s="1"/>
  <c r="H54" i="2" s="1"/>
  <c r="H59" i="2"/>
  <c r="H91" i="2" l="1"/>
  <c r="H90" i="2" s="1"/>
  <c r="H103" i="2" s="1"/>
  <c r="H96" i="2"/>
  <c r="E26" i="6"/>
  <c r="D24" i="6"/>
  <c r="D19" i="6" s="1"/>
  <c r="E21" i="6"/>
  <c r="E23" i="6"/>
  <c r="E9" i="6"/>
  <c r="E13" i="6"/>
  <c r="E14" i="6"/>
  <c r="E27" i="6"/>
  <c r="E18" i="6"/>
  <c r="D17" i="6"/>
  <c r="D16" i="6" l="1"/>
  <c r="D15" i="6" s="1"/>
  <c r="D28" i="6" s="1"/>
  <c r="G53" i="5"/>
  <c r="G52" i="5" s="1"/>
  <c r="L103" i="2"/>
  <c r="J103" i="2"/>
  <c r="M103" i="2"/>
  <c r="K103" i="2"/>
  <c r="G7" i="2" l="1"/>
  <c r="G56" i="2" l="1"/>
  <c r="I56" i="2" s="1"/>
  <c r="D8" i="3" l="1"/>
  <c r="G62" i="5"/>
  <c r="G65" i="5"/>
  <c r="D14" i="3"/>
  <c r="G59" i="2" l="1"/>
  <c r="I61" i="2"/>
  <c r="I7" i="2" l="1"/>
  <c r="C24" i="6" l="1"/>
  <c r="E24" i="6" s="1"/>
  <c r="C20" i="6"/>
  <c r="C17" i="6"/>
  <c r="C12" i="6"/>
  <c r="C8" i="6"/>
  <c r="E8" i="6" s="1"/>
  <c r="C11" i="6" l="1"/>
  <c r="E12" i="6"/>
  <c r="E17" i="6"/>
  <c r="C16" i="6"/>
  <c r="C7" i="6"/>
  <c r="E20" i="6"/>
  <c r="C19" i="6"/>
  <c r="E19" i="6" s="1"/>
  <c r="C6" i="6" l="1"/>
  <c r="E6" i="6" s="1"/>
  <c r="E7" i="6"/>
  <c r="C10" i="6"/>
  <c r="E10" i="6" s="1"/>
  <c r="E11" i="6"/>
  <c r="E16" i="6"/>
  <c r="C15" i="6"/>
  <c r="G72" i="5"/>
  <c r="G71" i="5" s="1"/>
  <c r="E15" i="6" l="1"/>
  <c r="E28" i="6" s="1"/>
  <c r="C28" i="6"/>
  <c r="C13" i="4"/>
  <c r="D18" i="3" l="1"/>
  <c r="D30" i="3"/>
  <c r="I57" i="2" l="1"/>
  <c r="I12" i="2" l="1"/>
  <c r="I15" i="2"/>
  <c r="I17" i="2"/>
  <c r="I19" i="2"/>
  <c r="I20" i="2"/>
  <c r="I21" i="2"/>
  <c r="I22" i="2"/>
  <c r="I23" i="2"/>
  <c r="I24" i="2"/>
  <c r="I29" i="2"/>
  <c r="I32" i="2"/>
  <c r="I33" i="2"/>
  <c r="I34" i="2"/>
  <c r="I35" i="2"/>
  <c r="I36" i="2"/>
  <c r="I37" i="2"/>
  <c r="I38" i="2"/>
  <c r="I39" i="2"/>
  <c r="I42" i="2"/>
  <c r="I45" i="2"/>
  <c r="I49" i="2"/>
  <c r="I53" i="2"/>
  <c r="I58" i="2"/>
  <c r="I60" i="2"/>
  <c r="I63" i="2"/>
  <c r="I67" i="2"/>
  <c r="I70" i="2"/>
  <c r="I72" i="2"/>
  <c r="I74" i="2"/>
  <c r="I76" i="2"/>
  <c r="I80" i="2"/>
  <c r="I82" i="2"/>
  <c r="I86" i="2"/>
  <c r="I89" i="2"/>
  <c r="I95" i="2"/>
  <c r="I97" i="2"/>
  <c r="I102" i="2"/>
  <c r="G112" i="5" l="1"/>
  <c r="G111" i="5" s="1"/>
  <c r="G110" i="5" s="1"/>
  <c r="G99" i="5"/>
  <c r="G108" i="5"/>
  <c r="G107" i="5" s="1"/>
  <c r="G106" i="5" s="1"/>
  <c r="G104" i="5"/>
  <c r="G96" i="5"/>
  <c r="G95" i="5" s="1"/>
  <c r="G93" i="5"/>
  <c r="G92" i="5" s="1"/>
  <c r="G89" i="5"/>
  <c r="G87" i="5"/>
  <c r="G83" i="5"/>
  <c r="G81" i="5"/>
  <c r="G79" i="5"/>
  <c r="G77" i="5"/>
  <c r="G75" i="5" s="1"/>
  <c r="G68" i="5"/>
  <c r="G61" i="5" s="1"/>
  <c r="G58" i="5"/>
  <c r="G57" i="5" s="1"/>
  <c r="G56" i="5" s="1"/>
  <c r="G51" i="5"/>
  <c r="G49" i="5"/>
  <c r="G48" i="5" s="1"/>
  <c r="G46" i="5"/>
  <c r="G45" i="5" s="1"/>
  <c r="G41" i="5"/>
  <c r="G39" i="5"/>
  <c r="G35" i="5"/>
  <c r="G33" i="5"/>
  <c r="G26" i="5"/>
  <c r="G25" i="5" s="1"/>
  <c r="G21" i="5"/>
  <c r="G14" i="5" s="1"/>
  <c r="G19" i="5"/>
  <c r="G16" i="5"/>
  <c r="G12" i="5"/>
  <c r="G11" i="5" s="1"/>
  <c r="G9" i="5"/>
  <c r="D25" i="3"/>
  <c r="D23" i="3"/>
  <c r="D20" i="3"/>
  <c r="D16" i="3"/>
  <c r="D32" i="3" l="1"/>
  <c r="G31" i="5"/>
  <c r="G7" i="5" s="1"/>
  <c r="G98" i="5"/>
  <c r="G91" i="5" s="1"/>
  <c r="G74" i="5"/>
  <c r="G70" i="5" s="1"/>
  <c r="G86" i="5"/>
  <c r="G85" i="5" s="1"/>
  <c r="G60" i="5"/>
  <c r="G8" i="5"/>
  <c r="G18" i="2"/>
  <c r="I18" i="2" s="1"/>
  <c r="G29" i="5" l="1"/>
  <c r="G28" i="5"/>
  <c r="G114" i="5" s="1"/>
  <c r="G88" i="2"/>
  <c r="I88" i="2" s="1"/>
  <c r="G85" i="2"/>
  <c r="I85" i="2" s="1"/>
  <c r="G87" i="2" l="1"/>
  <c r="I87" i="2" s="1"/>
  <c r="G84" i="2"/>
  <c r="G69" i="2"/>
  <c r="G66" i="2"/>
  <c r="I59" i="2"/>
  <c r="G62" i="2"/>
  <c r="G48" i="2"/>
  <c r="I48" i="2" s="1"/>
  <c r="G44" i="2"/>
  <c r="I44" i="2" s="1"/>
  <c r="G41" i="2"/>
  <c r="I41" i="2" s="1"/>
  <c r="G96" i="2"/>
  <c r="I96" i="2" s="1"/>
  <c r="G91" i="2"/>
  <c r="G101" i="2"/>
  <c r="G81" i="2"/>
  <c r="G79" i="2"/>
  <c r="I79" i="2" s="1"/>
  <c r="G75" i="2"/>
  <c r="I75" i="2" s="1"/>
  <c r="G73" i="2"/>
  <c r="I73" i="2" s="1"/>
  <c r="G71" i="2"/>
  <c r="I71" i="2" s="1"/>
  <c r="G52" i="2"/>
  <c r="G30" i="2"/>
  <c r="I30" i="2" s="1"/>
  <c r="G28" i="2"/>
  <c r="G16" i="2"/>
  <c r="I16" i="2" s="1"/>
  <c r="G14" i="2"/>
  <c r="G13" i="2" s="1"/>
  <c r="G11" i="2"/>
  <c r="G27" i="2" l="1"/>
  <c r="I27" i="2" s="1"/>
  <c r="I62" i="2"/>
  <c r="G55" i="2"/>
  <c r="I55" i="2" s="1"/>
  <c r="I69" i="2"/>
  <c r="G68" i="2"/>
  <c r="G78" i="2"/>
  <c r="G40" i="2"/>
  <c r="G47" i="2"/>
  <c r="I13" i="2"/>
  <c r="I14" i="2"/>
  <c r="I40" i="2"/>
  <c r="G51" i="2"/>
  <c r="I52" i="2"/>
  <c r="G43" i="2"/>
  <c r="I43" i="2" s="1"/>
  <c r="G90" i="2"/>
  <c r="I90" i="2" s="1"/>
  <c r="I91" i="2"/>
  <c r="G65" i="2"/>
  <c r="I66" i="2"/>
  <c r="I28" i="2"/>
  <c r="G10" i="2"/>
  <c r="I11" i="2"/>
  <c r="I84" i="2"/>
  <c r="I81" i="2"/>
  <c r="I101" i="2"/>
  <c r="G100" i="2"/>
  <c r="I68" i="2"/>
  <c r="G26" i="2" l="1"/>
  <c r="I26" i="2" s="1"/>
  <c r="G83" i="2"/>
  <c r="I83" i="2" s="1"/>
  <c r="G54" i="2"/>
  <c r="I54" i="2" s="1"/>
  <c r="I47" i="2"/>
  <c r="G46" i="2"/>
  <c r="I10" i="2"/>
  <c r="G9" i="2"/>
  <c r="G64" i="2"/>
  <c r="I64" i="2" s="1"/>
  <c r="I65" i="2"/>
  <c r="G50" i="2"/>
  <c r="I50" i="2" s="1"/>
  <c r="I51" i="2"/>
  <c r="I78" i="2"/>
  <c r="G77" i="2"/>
  <c r="I100" i="2"/>
  <c r="G98" i="2"/>
  <c r="I98" i="2" s="1"/>
  <c r="G25" i="2" l="1"/>
  <c r="I25" i="2" s="1"/>
  <c r="I46" i="2"/>
  <c r="I77" i="2"/>
  <c r="I9" i="2"/>
  <c r="G8" i="2"/>
  <c r="I8" i="2" l="1"/>
  <c r="G103" i="2"/>
  <c r="I103" i="2" s="1"/>
</calcChain>
</file>

<file path=xl/sharedStrings.xml><?xml version="1.0" encoding="utf-8"?>
<sst xmlns="http://schemas.openxmlformats.org/spreadsheetml/2006/main" count="717" uniqueCount="303">
  <si>
    <t>Утверждено на 2022 год</t>
  </si>
  <si>
    <t>№</t>
  </si>
  <si>
    <t>НАИМЕНОВАНИЕ СТАТЕЙ</t>
  </si>
  <si>
    <t>Код ГРБС</t>
  </si>
  <si>
    <t>Код раздела, подраздела</t>
  </si>
  <si>
    <t>Код целевой статьи</t>
  </si>
  <si>
    <t>Код</t>
  </si>
  <si>
    <t>(тыс.руб.)</t>
  </si>
  <si>
    <t>Содержание органов МСУ</t>
  </si>
  <si>
    <t>I.</t>
  </si>
  <si>
    <t>Муниципальный Совет внутригородского муниципального образования муниципальный округ Купчино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</si>
  <si>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</si>
  <si>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</si>
  <si>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</si>
  <si>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</si>
  <si>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</si>
  <si>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</si>
  <si>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</si>
  <si>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2.1.</t>
  </si>
  <si>
    <t>Депутаты, осуществляющие свою деятельность на постоянной основе</t>
  </si>
  <si>
    <t>2.1.1.</t>
  </si>
  <si>
    <t>2.2.</t>
  </si>
  <si>
    <t>2.2.1.</t>
  </si>
  <si>
    <t>2.3.</t>
  </si>
  <si>
    <t>Аппарат представительного органа муниципального образования</t>
  </si>
  <si>
    <t>2.3.2.</t>
  </si>
  <si>
    <t>Закупка товаров, работ и услуг для обеспечения государственных (муниципальных) нужд</t>
  </si>
  <si>
    <t>2.3.3.</t>
  </si>
  <si>
    <t>Иные бюджетные ассигнования</t>
  </si>
  <si>
    <t>Другие общегосударственные вопросы</t>
  </si>
  <si>
    <t>3.1.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</si>
  <si>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</si>
  <si>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3.1.1.</t>
  </si>
  <si>
    <t>II.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</si>
  <si>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</si>
  <si>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</si>
  <si>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Содержание главы местной администрации</t>
  </si>
  <si>
    <t>1.2.</t>
  </si>
  <si>
    <t>Аппарат исполнительного органа муниципального образования</t>
  </si>
  <si>
    <t>1.2.1.</t>
  </si>
  <si>
    <t>1.2.2.</t>
  </si>
  <si>
    <t>1.2.3.</t>
  </si>
  <si>
    <t>1.3.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</si>
  <si>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</si>
  <si>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</si>
  <si>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1.3.1.</t>
  </si>
  <si>
    <t>1.4.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</si>
  <si>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</si>
  <si>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</si>
  <si>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>1.4.1.</t>
  </si>
  <si>
    <t>1.4.2.</t>
  </si>
  <si>
    <t>Резервные фонды</t>
  </si>
  <si>
    <t xml:space="preserve">Резервный фонд местной администрации  </t>
  </si>
  <si>
    <t>Другие общегосударственные расходы</t>
  </si>
  <si>
    <t>Формирование архивных фондов муниципального образования</t>
  </si>
  <si>
    <t>НАЦИОНАЛЬНАЯ БЕЗОПАСНОСТЬ  И ПРАВООХРАНИТЕЛЬНАЯ ДЕЯТЕЛЬНОСТЬ</t>
  </si>
  <si>
    <t>4.1.</t>
  </si>
  <si>
    <t>Гражданская оборона</t>
  </si>
  <si>
    <t>4.1.1.</t>
  </si>
  <si>
    <t>Проведение подготовки и обучения неработающего населения способам защиты и действиям в чрезвычайных  ситуациях</t>
  </si>
  <si>
    <t>4.1.1.1.</t>
  </si>
  <si>
    <t>НАЦИОНАЛЬНАЯ ЭКОНОМИКА</t>
  </si>
  <si>
    <t>5.1.</t>
  </si>
  <si>
    <t xml:space="preserve">Общеэкономические вопросы </t>
  </si>
  <si>
    <t>5.1.1.</t>
  </si>
  <si>
    <t xml:space="preserve">Расходы по участию во временном трудоустройстве несовершеннолетних в возрасте от 14 - 18 лет в свободное от учебы время </t>
  </si>
  <si>
    <t>5.1.1.1.</t>
  </si>
  <si>
    <t>ЖИЛИЩНО-КОММУНАЛЬНОЕ ХОЗЯЙСТВО</t>
  </si>
  <si>
    <t>6.1.</t>
  </si>
  <si>
    <t xml:space="preserve">Благоустройство   </t>
  </si>
  <si>
    <t>6.1.1.</t>
  </si>
  <si>
    <t>6.1.1.1.</t>
  </si>
  <si>
    <t>6.1.1.2.</t>
  </si>
  <si>
    <t>6.1.2.</t>
  </si>
  <si>
    <t>Проведение санитарных рубок (в том числе удаление аварийных, больных деревьев и кустарников), реконструкция зеленых насаждений общего пользования местного значения</t>
  </si>
  <si>
    <t>6.1.2.1.</t>
  </si>
  <si>
    <t>6.1.3.</t>
  </si>
  <si>
    <t>Уборка внутриквартальных территорий</t>
  </si>
  <si>
    <t>6.1.3.1.</t>
  </si>
  <si>
    <t>ОБРАЗОВАНИЕ</t>
  </si>
  <si>
    <t>7.1.</t>
  </si>
  <si>
    <t>Профессиональная подготовка, переподготовка и повышение квалификации</t>
  </si>
  <si>
    <t>7.1.1.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</si>
  <si>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</si>
  <si>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7.1.1.1.</t>
  </si>
  <si>
    <t>7.2.</t>
  </si>
  <si>
    <t>Другие вопросы в области образования</t>
  </si>
  <si>
    <t>7.2.1.</t>
  </si>
  <si>
    <t>Проведение мероприятий  по военно-патриотическому воспитанию граждан на территории муниципального образования</t>
  </si>
  <si>
    <t>7.2.1.1.</t>
  </si>
  <si>
    <t>7.2.2.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</si>
  <si>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</si>
  <si>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7.2.3.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</si>
  <si>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</si>
  <si>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7.2.3.1.</t>
  </si>
  <si>
    <t>7.2.4.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</si>
  <si>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</si>
  <si>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7.2.4.1.</t>
  </si>
  <si>
    <t>7.2.5.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</si>
  <si>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</si>
  <si>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7.2.5.1.</t>
  </si>
  <si>
    <t>КУЛЬТУРА, КИНЕМАТОГРАФИЯ</t>
  </si>
  <si>
    <t>8.1.</t>
  </si>
  <si>
    <t xml:space="preserve">Культура </t>
  </si>
  <si>
    <t>8.1.1.</t>
  </si>
  <si>
    <t>Организация  и проведение местных, и участие в организации и проведении городских праздничных и иных зрелищных мероприятий</t>
  </si>
  <si>
    <t>8.1.1.1.</t>
  </si>
  <si>
    <t>8.1.2.</t>
  </si>
  <si>
    <t xml:space="preserve">Организация и проведение досуговых мероприятий для жителей муниципального образования </t>
  </si>
  <si>
    <t>8.1.2.1.</t>
  </si>
  <si>
    <t>СОЦИАЛЬНАЯ ПОЛИТИКА</t>
  </si>
  <si>
    <t>9.1.</t>
  </si>
  <si>
    <t>Пенсионное обеспечение</t>
  </si>
  <si>
    <t>9.1.1.</t>
  </si>
  <si>
    <t>9.1.1.1.</t>
  </si>
  <si>
    <t>Социальное обеспечение и иные выплаты населению</t>
  </si>
  <si>
    <t>Социальное обеспечение населения</t>
  </si>
  <si>
    <t>9.2.1.</t>
  </si>
  <si>
    <t>9.2.1.1.</t>
  </si>
  <si>
    <t>9.3.</t>
  </si>
  <si>
    <t>Охрана семьи и детства</t>
  </si>
  <si>
    <t>9.3.1.</t>
  </si>
  <si>
    <t>51100G0860</t>
  </si>
  <si>
    <t>9.3.1.1.</t>
  </si>
  <si>
    <t>9.3.2.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</si>
  <si>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</si>
  <si>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51100G0870</t>
  </si>
  <si>
    <t>9.3.2.1.</t>
  </si>
  <si>
    <t>10.1.</t>
  </si>
  <si>
    <t xml:space="preserve">Физическая культура  </t>
  </si>
  <si>
    <t>10.1.1.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</si>
  <si>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</si>
  <si>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10.1.1.1.</t>
  </si>
  <si>
    <t>СРЕДСТВА МАССОВОЙ</t>
  </si>
  <si>
    <t>ИНФОРМАЦИИ</t>
  </si>
  <si>
    <t>11.1.</t>
  </si>
  <si>
    <t>Периодическая печать и издательства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</si>
  <si>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</si>
  <si>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11.1.1.1.</t>
  </si>
  <si>
    <t>ИТОГО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</si>
  <si>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</si>
  <si>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2.3.1.</t>
  </si>
  <si>
    <t>0100</t>
  </si>
  <si>
    <t>0102</t>
  </si>
  <si>
    <t>0103</t>
  </si>
  <si>
    <t>0113</t>
  </si>
  <si>
    <t>0104</t>
  </si>
  <si>
    <t>0111</t>
  </si>
  <si>
    <t>0300</t>
  </si>
  <si>
    <t>0400</t>
  </si>
  <si>
    <t>0401</t>
  </si>
  <si>
    <t>0500</t>
  </si>
  <si>
    <t>0503</t>
  </si>
  <si>
    <t>0700</t>
  </si>
  <si>
    <t>0705</t>
  </si>
  <si>
    <t>0709</t>
  </si>
  <si>
    <t>0800</t>
  </si>
  <si>
    <t>0801</t>
  </si>
  <si>
    <t>Общегосударственные расходы</t>
  </si>
  <si>
    <t>1.5.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</si>
  <si>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</si>
  <si>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</si>
  <si>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</si>
  <si>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</si>
  <si>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Образование</t>
  </si>
  <si>
    <t>5.2.</t>
  </si>
  <si>
    <t>Культура, кинематография</t>
  </si>
  <si>
    <t xml:space="preserve">Социальная </t>
  </si>
  <si>
    <t>политика</t>
  </si>
  <si>
    <t>7.3.</t>
  </si>
  <si>
    <t>Физическая культура и спорт</t>
  </si>
  <si>
    <t>Средства массовой информации</t>
  </si>
  <si>
    <t>Источники финансирования дефицита бюджета внутригородского муниципального образования Санкт-Петербурга муниципальный округ Купчино на 2022 год</t>
  </si>
  <si>
    <t>Наименование</t>
  </si>
  <si>
    <t>План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</si>
  <si>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</si>
  <si>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</si>
  <si>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</si>
  <si>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000 01 05 02 01 03 0000 000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</si>
  <si>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</si>
  <si>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973 01 05 02 01 03 0000 510</t>
  </si>
  <si>
    <t>Уменьшение прочих остатков денежных средств бюджетов внутригородских</t>
  </si>
  <si>
    <t>973 01 05 02 01 03 0000 610</t>
  </si>
  <si>
    <t>муниципальных образований городов федерального значения</t>
  </si>
  <si>
    <t>Итого источников финансирования дефицита бюджета</t>
  </si>
  <si>
    <t>Распределение бюджетных ассигнований по разделам, подразделам, целевым статьям, группам (группам и подгруппам) видов расходов бюджета внутригородского муниципального образования Санкт-Петербурга муниципальный округ Купчино на 2022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</si>
  <si>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</t>
  </si>
  <si>
    <t>Депутаты представительного органа муниципального  образования</t>
  </si>
  <si>
    <t>2.1.1.1.</t>
  </si>
  <si>
    <t xml:space="preserve">Расходы на выплаты персоналу в целях обеспечения выполнения функций государственными (муниципальными) органами, </t>
  </si>
  <si>
    <t>казенными учреждениями, органами управления государственными внебюджетными фондами</t>
  </si>
  <si>
    <t>2.1.2.</t>
  </si>
  <si>
    <t>Компенсация депутатам, осуществляющим свои полномочия на непостоянной основе</t>
  </si>
  <si>
    <t>2.1.2.1.</t>
  </si>
  <si>
    <t>2.2.2.</t>
  </si>
  <si>
    <t>2.2.3.</t>
  </si>
  <si>
    <t>Функционирование Правительства Российской  Федерации,</t>
  </si>
  <si>
    <t xml:space="preserve"> высших исполнительных органов государственной власти субъектов Российской Федерации, местных администраций </t>
  </si>
  <si>
    <t>Закупка товаров, работ и услуг</t>
  </si>
  <si>
    <t xml:space="preserve"> для обеспечения государственных (муниципальных) нужд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</si>
  <si>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</si>
  <si>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</t>
  </si>
  <si>
    <t>защиты и действиям в чрезвычайных  ситуациях</t>
  </si>
  <si>
    <t>БЛАГОУСТРОЙСТВО</t>
  </si>
  <si>
    <t>Благоустройство дворовых территорий</t>
  </si>
  <si>
    <t>6.1.1.1</t>
  </si>
  <si>
    <t>6.1.1.2</t>
  </si>
  <si>
    <t>6.1.2.1</t>
  </si>
  <si>
    <t>7.2.2.1.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</si>
  <si>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</si>
  <si>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Социальная политика</t>
  </si>
  <si>
    <t>Расходы на предоставление доплат к пенсии лицам, замещавшим должности муниципальной службы</t>
  </si>
  <si>
    <t>9.2.</t>
  </si>
  <si>
    <t>Расходы на предоставление доплат к пенсии лицам, замещавшим муниципальные должности</t>
  </si>
  <si>
    <t>Расходы на исполнение государственного полномочия</t>
  </si>
  <si>
    <t>Санкт-Петербурга по выплате денежных средств на</t>
  </si>
  <si>
    <t>содержание ребенка в семье опекуна и приемной</t>
  </si>
  <si>
    <t>семье за счет субвенций из бюджета Санкт-Петербурга</t>
  </si>
  <si>
    <t>СРЕДСТВА МАССОВОЙ ИНФОРМАЦИИ</t>
  </si>
  <si>
    <t xml:space="preserve">Корректировка </t>
  </si>
  <si>
    <t>Утверждено на 2022 года с уч. коррект.</t>
  </si>
  <si>
    <t>Ведомственная структура расходов бюджета внутригородского муниципального образования Санкт-Петербурга муниципальный округ Купчино на 2022 год</t>
  </si>
  <si>
    <t>Распределение бюджетных ассигнований бюджета внутригородского муниципального образования Санкт-Петербурга муниципальный округ Купчино на 2022 год по разделам, подразделам  классификации расходов</t>
  </si>
  <si>
    <t>0310</t>
  </si>
  <si>
    <t>0700000061</t>
  </si>
  <si>
    <t>0900000070</t>
  </si>
  <si>
    <t>Доходы бюджета внутригородского муниципального образования Санкт-Петербурга муниципальный округ Купчино на 2022 год</t>
  </si>
  <si>
    <t>Наименование источника доходов</t>
  </si>
  <si>
    <t>Код дохода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</si>
  <si>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</si>
  <si>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</si>
  <si>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</si>
  <si>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</si>
  <si>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</si>
  <si>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</si>
  <si>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</si>
  <si>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</si>
  <si>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ДОХОДЫ ОТ ОКАЗАНИЯ ПЛАТНЫХ УСЛУГ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</si>
  <si>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</si>
  <si>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</si>
  <si>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</si>
  <si>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</si>
  <si>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</si>
  <si>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</si>
  <si>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</si>
  <si>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Другие виды прочих доходов от компенсации затрат  бюджетов внутригородских муниципальных образований Санкт-Петербурга</t>
  </si>
  <si>
    <t>973 1 13 02993 03 0200 130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</si>
  <si>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</si>
  <si>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</si>
  <si>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</si>
  <si>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</si>
  <si>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Дотации бюджетам бюджетной системы Российской Федерации</t>
  </si>
  <si>
    <t>973 2 02 19999 00 0000 150</t>
  </si>
  <si>
    <t>Прочие дотации бюджетам внутригородских муниципальных образований городов федерального значения</t>
  </si>
  <si>
    <t>973 2 02 19999 03 0000 150</t>
  </si>
  <si>
    <t>Субвенции бюджетам бюджетной системы Российской Федерации</t>
  </si>
  <si>
    <t>973 2 02 30000 00 0000 150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</si>
  <si>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</si>
  <si>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973 2 02 30024 03 0000 150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</si>
  <si>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</si>
  <si>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973 2 02 30024 03 0100 151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</si>
  <si>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</t>
  </si>
  <si>
    <t>973 2 02 30024 03 0200 151</t>
  </si>
  <si>
    <t>Субвенции</t>
  </si>
  <si>
    <t>973 2 02 30027 03 0000 150</t>
  </si>
  <si>
    <t>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</si>
  <si>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</si>
  <si>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973 2 02 30027 03 0100 151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</si>
  <si>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</si>
  <si>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973 2 02 30027 03 0200 151</t>
  </si>
  <si>
    <t>ИТОГО:</t>
  </si>
  <si>
    <t>020000011</t>
  </si>
  <si>
    <t>020000021</t>
  </si>
  <si>
    <t>020000022</t>
  </si>
  <si>
    <t>020000023</t>
  </si>
  <si>
    <t>0920400441</t>
  </si>
  <si>
    <t>020000031</t>
  </si>
  <si>
    <t>020000032</t>
  </si>
  <si>
    <t>020000020</t>
  </si>
  <si>
    <t>Код вида расходов</t>
  </si>
  <si>
    <t>6.1.2.2</t>
  </si>
  <si>
    <t>Компенсации депутатам, осуществляющим свою деятельность на непостоянной основе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</si>
  <si>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</si>
  <si>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Расходные обязательства по содержанию ии обеспечению деятельности  главы местной администрации</t>
  </si>
  <si>
    <t>Резервный фонд местной администрации  муниципального образования</t>
  </si>
  <si>
    <t xml:space="preserve">Участие в организации и финансировании: проведения оплачиваемых общественных работ ;временного м трудоустройства несовершеннолетних в возрасте от 14 - 18 лет, безработных граждан, ярмарок вакансий и учебных рабочих мест 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</si>
  <si>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 озеленения</t>
  </si>
  <si>
    <t>Уборка внутриквартального озеленения</t>
  </si>
  <si>
    <t>Профессиональная 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учреждений.</t>
  </si>
  <si>
    <t>Выплата ежемесячной доплаты к пенсии лицам, замещающим должности, должности муниципальной службы в органах местного самоуправления муниципальных образований</t>
  </si>
  <si>
    <t xml:space="preserve">Выплата ежемесячной доплаты к пенсии лицам, замещающим муниципальные должности </t>
  </si>
  <si>
    <t>Защита населения и территории чрезвычайных ситуаций природного и технолдогичемского характера, пожарная безопасность</t>
  </si>
  <si>
    <t>сбаланс</t>
  </si>
  <si>
    <t>глава</t>
  </si>
  <si>
    <t>благоустр</t>
  </si>
  <si>
    <t>пенсии</t>
  </si>
  <si>
    <t>Корректировка</t>
  </si>
  <si>
    <t>Утверждено на 2022 год с учетом корректировки</t>
  </si>
  <si>
    <t>Приложение № 3 к Решению МС МО "Купчино"   "О внесении изменений в Решение МС МО "Купчино" № 31 от 27.12.2021 г. «Об утверждении местного бюджета внутригородского муниципального образования Санкт-Петербурга муниципальный округ Купчин о на 2022 год» № 47 от 25.11.2022</t>
  </si>
  <si>
    <t>Приложение №1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47 от 25.11.2022</t>
  </si>
  <si>
    <t>Приложение №2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47 от 25.11.2022</t>
  </si>
  <si>
    <t>Приложение № 4 к Решению МС МО "Купчино"   "О внесении изменений в Решение МС МО "Купчино" №31 от 27.12.2021 г. «Об утверждении местного бюджета внутригородского муниципального образования Санкт-Петербурга муниципальный округ Купчино на 2022 год» № 47 от 25.11.2022</t>
  </si>
  <si>
    <t>Приложение №5 к Решению МС МО "Купчино"   "О внесении изменений в Решение МС МО "Купчино" №31 от 27.12.2021г. «Об утверждении местного бюджета внутригородского муниципального образования Санкт-Петербурга муниципальный округ Купчино на 2022 год» № 47 от 25.11.2022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</si>
</sst>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0.0"/>
    <numFmt numFmtId="167" formatCode="#,##0.0"/>
    <numFmt numFmtId="168" formatCode="0.0;[Red]0.0"/>
    <numFmt numFmtId="169" formatCode="_-* #,##0.0\ _₽_-;\-* #,##0.0\ _₽_-;_-* &quot;-&quot;?\ _₽_-;_-@_-"/>
    <numFmt numFmtId="170" formatCode="#,##0.0\ _₽"/>
    <numFmt numFmtId="171" formatCode="_-* #,##0.0_р_._-;\-* #,##0.0_р_._-;_-* &quot;-&quot;?_р_._-;_-@_-"/>
    <numFmt numFmtId="172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165" fontId="17" fillId="0" borderId="0" applyFont="0" applyFill="0" applyBorder="0" applyAlignment="0" applyProtection="0"/>
  </cellStyleXfs>
  <cellXfs count="279">
    <xf numFmtId="0" fontId="0" fillId="0" borderId="0" xfId="0"/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2" borderId="1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0" fillId="2" borderId="4" xfId="0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0" fillId="0" borderId="7" xfId="0" applyBorder="1"/>
    <xf numFmtId="0" fontId="6" fillId="0" borderId="7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7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/>
    </xf>
    <xf numFmtId="0" fontId="9" fillId="0" borderId="0" xfId="0" applyFont="1"/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6" fontId="4" fillId="0" borderId="7" xfId="0" applyNumberFormat="1" applyFont="1" applyBorder="1" applyAlignment="1">
      <alignment horizontal="right" vertical="center"/>
    </xf>
    <xf numFmtId="166" fontId="4" fillId="2" borderId="7" xfId="0" applyNumberFormat="1" applyFont="1" applyFill="1" applyBorder="1" applyAlignment="1">
      <alignment horizontal="right" vertical="center"/>
    </xf>
    <xf numFmtId="166" fontId="6" fillId="2" borderId="7" xfId="0" applyNumberFormat="1" applyFont="1" applyFill="1" applyBorder="1" applyAlignment="1">
      <alignment horizontal="right" vertical="center"/>
    </xf>
    <xf numFmtId="167" fontId="6" fillId="2" borderId="7" xfId="0" applyNumberFormat="1" applyFont="1" applyFill="1" applyBorder="1" applyAlignment="1">
      <alignment horizontal="right" vertical="center"/>
    </xf>
    <xf numFmtId="167" fontId="4" fillId="2" borderId="7" xfId="0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167" fontId="15" fillId="0" borderId="7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7" xfId="0" applyFont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right" vertical="center"/>
    </xf>
    <xf numFmtId="0" fontId="6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14" fontId="4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justify" vertical="center"/>
    </xf>
    <xf numFmtId="170" fontId="6" fillId="2" borderId="4" xfId="0" applyNumberFormat="1" applyFont="1" applyFill="1" applyBorder="1" applyAlignment="1">
      <alignment horizontal="right" vertical="center"/>
    </xf>
    <xf numFmtId="170" fontId="6" fillId="2" borderId="7" xfId="0" applyNumberFormat="1" applyFont="1" applyFill="1" applyBorder="1" applyAlignment="1">
      <alignment horizontal="right" vertical="center"/>
    </xf>
    <xf numFmtId="170" fontId="6" fillId="0" borderId="7" xfId="0" applyNumberFormat="1" applyFont="1" applyBorder="1" applyAlignment="1">
      <alignment horizontal="right" vertical="center"/>
    </xf>
    <xf numFmtId="170" fontId="4" fillId="2" borderId="7" xfId="0" applyNumberFormat="1" applyFont="1" applyFill="1" applyBorder="1" applyAlignment="1">
      <alignment horizontal="right" vertical="center"/>
    </xf>
    <xf numFmtId="170" fontId="3" fillId="0" borderId="7" xfId="0" applyNumberFormat="1" applyFont="1" applyBorder="1" applyAlignment="1">
      <alignment horizontal="right" vertical="center"/>
    </xf>
    <xf numFmtId="170" fontId="4" fillId="0" borderId="7" xfId="0" applyNumberFormat="1" applyFont="1" applyBorder="1" applyAlignment="1">
      <alignment horizontal="right" vertical="center"/>
    </xf>
    <xf numFmtId="170" fontId="5" fillId="0" borderId="7" xfId="0" applyNumberFormat="1" applyFont="1" applyBorder="1" applyAlignment="1">
      <alignment horizontal="right" vertical="center"/>
    </xf>
    <xf numFmtId="0" fontId="4" fillId="2" borderId="8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69" fontId="6" fillId="0" borderId="13" xfId="0" applyNumberFormat="1" applyFont="1" applyBorder="1" applyAlignment="1">
      <alignment horizontal="right" vertical="center"/>
    </xf>
    <xf numFmtId="169" fontId="6" fillId="0" borderId="12" xfId="0" applyNumberFormat="1" applyFont="1" applyBorder="1" applyAlignment="1">
      <alignment horizontal="right" vertical="center"/>
    </xf>
    <xf numFmtId="169" fontId="4" fillId="2" borderId="12" xfId="0" applyNumberFormat="1" applyFont="1" applyFill="1" applyBorder="1" applyAlignment="1">
      <alignment horizontal="right" vertical="center"/>
    </xf>
    <xf numFmtId="169" fontId="6" fillId="2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/>
    </xf>
    <xf numFmtId="169" fontId="4" fillId="2" borderId="13" xfId="0" applyNumberFormat="1" applyFont="1" applyFill="1" applyBorder="1" applyAlignment="1">
      <alignment horizontal="right" vertical="center"/>
    </xf>
    <xf numFmtId="169" fontId="6" fillId="2" borderId="13" xfId="0" applyNumberFormat="1" applyFont="1" applyFill="1" applyBorder="1" applyAlignment="1">
      <alignment horizontal="right" vertical="center"/>
    </xf>
    <xf numFmtId="169" fontId="3" fillId="0" borderId="12" xfId="0" applyNumberFormat="1" applyFont="1" applyBorder="1" applyAlignment="1">
      <alignment horizontal="right" vertical="center"/>
    </xf>
    <xf numFmtId="169" fontId="5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7" fontId="6" fillId="2" borderId="3" xfId="0" applyNumberFormat="1" applyFont="1" applyFill="1" applyBorder="1" applyAlignment="1">
      <alignment horizontal="right" vertical="center" wrapText="1"/>
    </xf>
    <xf numFmtId="167" fontId="4" fillId="2" borderId="4" xfId="0" applyNumberFormat="1" applyFont="1" applyFill="1" applyBorder="1" applyAlignment="1">
      <alignment horizontal="right" vertical="center"/>
    </xf>
    <xf numFmtId="167" fontId="6" fillId="0" borderId="7" xfId="0" applyNumberFormat="1" applyFont="1" applyBorder="1" applyAlignment="1">
      <alignment horizontal="right" vertical="center"/>
    </xf>
    <xf numFmtId="170" fontId="6" fillId="0" borderId="7" xfId="0" applyNumberFormat="1" applyFont="1" applyBorder="1" applyAlignment="1">
      <alignment vertical="center"/>
    </xf>
    <xf numFmtId="169" fontId="6" fillId="0" borderId="15" xfId="0" applyNumberFormat="1" applyFont="1" applyBorder="1" applyAlignment="1">
      <alignment vertical="center"/>
    </xf>
    <xf numFmtId="169" fontId="6" fillId="0" borderId="16" xfId="0" applyNumberFormat="1" applyFont="1" applyBorder="1" applyAlignment="1">
      <alignment vertical="center"/>
    </xf>
    <xf numFmtId="169" fontId="4" fillId="0" borderId="9" xfId="0" applyNumberFormat="1" applyFont="1" applyBorder="1" applyAlignment="1">
      <alignment horizontal="center" vertical="center"/>
    </xf>
    <xf numFmtId="169" fontId="6" fillId="0" borderId="9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center" vertical="center"/>
    </xf>
    <xf numFmtId="169" fontId="4" fillId="0" borderId="10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9" fontId="4" fillId="0" borderId="9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9" fontId="6" fillId="0" borderId="5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9" fontId="4" fillId="0" borderId="17" xfId="0" applyNumberFormat="1" applyFont="1" applyBorder="1" applyAlignment="1">
      <alignment vertical="center"/>
    </xf>
    <xf numFmtId="166" fontId="4" fillId="0" borderId="9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0" fillId="2" borderId="7" xfId="0" applyNumberFormat="1" applyFill="1" applyBorder="1"/>
    <xf numFmtId="0" fontId="6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Border="1"/>
    <xf numFmtId="49" fontId="9" fillId="2" borderId="7" xfId="0" applyNumberFormat="1" applyFont="1" applyFill="1" applyBorder="1"/>
    <xf numFmtId="49" fontId="5" fillId="0" borderId="7" xfId="0" applyNumberFormat="1" applyFont="1" applyBorder="1" applyAlignment="1">
      <alignment horizontal="center" vertical="center" wrapText="1"/>
    </xf>
    <xf numFmtId="169" fontId="6" fillId="0" borderId="10" xfId="0" applyNumberFormat="1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71" fontId="6" fillId="0" borderId="10" xfId="0" applyNumberFormat="1" applyFont="1" applyBorder="1" applyAlignment="1">
      <alignment horizontal="center" vertical="center"/>
    </xf>
    <xf numFmtId="169" fontId="6" fillId="0" borderId="9" xfId="0" applyNumberFormat="1" applyFont="1" applyBorder="1" applyAlignment="1">
      <alignment horizontal="center" vertical="center"/>
    </xf>
    <xf numFmtId="172" fontId="6" fillId="0" borderId="10" xfId="2" applyNumberFormat="1" applyFont="1" applyBorder="1" applyAlignment="1">
      <alignment horizontal="center" vertical="center"/>
    </xf>
    <xf numFmtId="172" fontId="6" fillId="0" borderId="9" xfId="2" applyNumberFormat="1" applyFont="1" applyBorder="1" applyAlignment="1">
      <alignment horizontal="center" vertical="center"/>
    </xf>
    <xf numFmtId="169" fontId="9" fillId="0" borderId="0" xfId="0" applyNumberFormat="1" applyFont="1"/>
    <xf numFmtId="169" fontId="0" fillId="0" borderId="0" xfId="0" applyNumberFormat="1"/>
    <xf numFmtId="0" fontId="4" fillId="2" borderId="5" xfId="0" applyFont="1" applyFill="1" applyBorder="1" applyAlignment="1">
      <alignment horizontal="center" vertical="center"/>
    </xf>
    <xf numFmtId="164" fontId="0" fillId="0" borderId="0" xfId="0" applyNumberFormat="1"/>
    <xf numFmtId="169" fontId="6" fillId="0" borderId="1" xfId="0" applyNumberFormat="1" applyFont="1" applyBorder="1" applyAlignment="1">
      <alignment horizontal="center" vertical="center"/>
    </xf>
    <xf numFmtId="172" fontId="6" fillId="0" borderId="10" xfId="2" applyNumberFormat="1" applyFont="1" applyFill="1" applyBorder="1" applyAlignment="1">
      <alignment horizontal="center" vertical="center"/>
    </xf>
    <xf numFmtId="172" fontId="4" fillId="0" borderId="9" xfId="2" applyNumberFormat="1" applyFont="1" applyFill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166" fontId="3" fillId="0" borderId="12" xfId="0" applyNumberFormat="1" applyFont="1" applyBorder="1" applyAlignment="1">
      <alignment horizontal="right" vertical="center" wrapText="1"/>
    </xf>
    <xf numFmtId="4" fontId="6" fillId="0" borderId="12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0" fillId="0" borderId="9" xfId="0" applyBorder="1"/>
    <xf numFmtId="4" fontId="0" fillId="0" borderId="10" xfId="0" applyNumberFormat="1" applyBorder="1"/>
    <xf numFmtId="0" fontId="0" fillId="0" borderId="19" xfId="0" applyBorder="1"/>
    <xf numFmtId="0" fontId="0" fillId="0" borderId="10" xfId="0" applyBorder="1"/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4" fillId="0" borderId="11" xfId="0" applyNumberFormat="1" applyFont="1" applyBorder="1"/>
    <xf numFmtId="4" fontId="4" fillId="0" borderId="9" xfId="0" applyNumberFormat="1" applyFont="1" applyBorder="1"/>
    <xf numFmtId="4" fontId="6" fillId="0" borderId="10" xfId="0" applyNumberFormat="1" applyFont="1" applyBorder="1"/>
    <xf numFmtId="4" fontId="6" fillId="0" borderId="11" xfId="0" applyNumberFormat="1" applyFont="1" applyBorder="1"/>
    <xf numFmtId="4" fontId="6" fillId="0" borderId="9" xfId="0" applyNumberFormat="1" applyFont="1" applyBorder="1"/>
    <xf numFmtId="4" fontId="4" fillId="0" borderId="4" xfId="0" applyNumberFormat="1" applyFont="1" applyBorder="1"/>
    <xf numFmtId="4" fontId="6" fillId="0" borderId="4" xfId="0" applyNumberFormat="1" applyFont="1" applyBorder="1"/>
    <xf numFmtId="4" fontId="4" fillId="0" borderId="20" xfId="0" applyNumberFormat="1" applyFont="1" applyBorder="1"/>
    <xf numFmtId="4" fontId="6" fillId="0" borderId="9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169" fontId="6" fillId="2" borderId="9" xfId="0" applyNumberFormat="1" applyFont="1" applyFill="1" applyBorder="1" applyAlignment="1">
      <alignment horizontal="right" vertical="center"/>
    </xf>
    <xf numFmtId="169" fontId="4" fillId="2" borderId="9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0" fontId="0" fillId="0" borderId="1" xfId="0" applyBorder="1" applyAlignment="1"/>
    <xf numFmtId="0" fontId="0" fillId="0" borderId="5" xfId="0" applyBorder="1" applyAlignment="1"/>
    <xf numFmtId="4" fontId="4" fillId="0" borderId="1" xfId="0" applyNumberFormat="1" applyFont="1" applyBorder="1" applyAlignment="1"/>
    <xf numFmtId="0" fontId="4" fillId="0" borderId="5" xfId="0" applyFont="1" applyBorder="1" applyAlignment="1"/>
    <xf numFmtId="4" fontId="5" fillId="0" borderId="2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5" xfId="0" applyFill="1" applyBorder="1"/>
    <xf numFmtId="0" fontId="6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69" fontId="6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6" fillId="0" borderId="1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169" fontId="6" fillId="2" borderId="2" xfId="0" applyNumberFormat="1" applyFont="1" applyFill="1" applyBorder="1" applyAlignment="1">
      <alignment horizontal="right" vertical="center"/>
    </xf>
    <xf numFmtId="169" fontId="6" fillId="2" borderId="6" xfId="0" applyNumberFormat="1" applyFont="1" applyFill="1" applyBorder="1" applyAlignment="1">
      <alignment horizontal="right" vertical="center"/>
    </xf>
    <xf numFmtId="169" fontId="6" fillId="2" borderId="14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167" fontId="6" fillId="2" borderId="1" xfId="0" applyNumberFormat="1" applyFont="1" applyFill="1" applyBorder="1" applyAlignment="1">
      <alignment horizontal="right" vertical="center"/>
    </xf>
    <xf numFmtId="167" fontId="6" fillId="2" borderId="5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67" fontId="15" fillId="0" borderId="1" xfId="0" applyNumberFormat="1" applyFont="1" applyBorder="1" applyAlignment="1">
      <alignment horizontal="right" vertical="center"/>
    </xf>
    <xf numFmtId="167" fontId="1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0" fontId="4" fillId="2" borderId="1" xfId="0" applyNumberFormat="1" applyFont="1" applyFill="1" applyBorder="1" applyAlignment="1">
      <alignment horizontal="right" vertical="center"/>
    </xf>
    <xf numFmtId="170" fontId="4" fillId="2" borderId="5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70" fontId="6" fillId="2" borderId="1" xfId="0" applyNumberFormat="1" applyFont="1" applyFill="1" applyBorder="1" applyAlignment="1">
      <alignment horizontal="right" vertical="center"/>
    </xf>
    <xf numFmtId="170" fontId="6" fillId="2" borderId="5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wrapText="1"/>
    </xf>
    <xf numFmtId="170" fontId="4" fillId="2" borderId="10" xfId="0" applyNumberFormat="1" applyFont="1" applyFill="1" applyBorder="1" applyAlignment="1">
      <alignment horizontal="right" vertical="center"/>
    </xf>
    <xf numFmtId="170" fontId="3" fillId="0" borderId="1" xfId="0" applyNumberFormat="1" applyFon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topLeftCell="A10" zoomScaleNormal="100" workbookViewId="0">
      <selection activeCell="A2" sqref="A2:E2"/>
    </sheetView>
  </sheetViews>
  <sheetFormatPr defaultRowHeight="15" x14ac:dyDescent="0.25"/>
  <cols>
    <col min="1" max="1" width="68.140625" customWidth="1"/>
    <col min="2" max="2" width="22.140625" customWidth="1"/>
    <col min="3" max="3" width="12.85546875" customWidth="1"/>
    <col min="4" max="4" width="18.85546875" customWidth="1"/>
    <col min="5" max="5" width="15.85546875" customWidth="1"/>
  </cols>
  <sheetData>
    <row r="1" spans="1:5" ht="90.75" customHeight="1" x14ac:dyDescent="0.25">
      <c r="A1" s="129"/>
      <c r="B1" s="197"/>
      <c r="C1" s="198"/>
      <c r="D1" s="213" t="s">
        <v>299</v>
      </c>
      <c r="E1" s="213"/>
    </row>
    <row r="2" spans="1:5" x14ac:dyDescent="0.25">
      <c r="A2" s="214"/>
      <c r="B2" s="214"/>
      <c r="C2" s="214"/>
      <c r="D2" s="215"/>
      <c r="E2" s="215"/>
    </row>
    <row r="3" spans="1:5" ht="25.5" customHeight="1" x14ac:dyDescent="0.25">
      <c r="A3" s="216" t="s">
        <v>226</v>
      </c>
      <c r="B3" s="216"/>
      <c r="C3" s="216"/>
      <c r="D3" s="215"/>
      <c r="E3" s="215"/>
    </row>
    <row r="4" spans="1:5" ht="15.75" thickBot="1" x14ac:dyDescent="0.3">
      <c r="A4" s="1"/>
    </row>
    <row r="5" spans="1:5" ht="39.75" customHeight="1" thickBot="1" x14ac:dyDescent="0.3">
      <c r="A5" s="135" t="s">
        <v>227</v>
      </c>
      <c r="B5" s="131" t="s">
        <v>228</v>
      </c>
      <c r="C5" s="90" t="s">
        <v>0</v>
      </c>
      <c r="D5" s="177" t="s">
        <v>296</v>
      </c>
      <c r="E5" s="178" t="s">
        <v>297</v>
      </c>
    </row>
    <row r="6" spans="1:5" ht="15.75" thickBot="1" x14ac:dyDescent="0.3">
      <c r="A6" s="136" t="s">
        <v>229</v>
      </c>
      <c r="B6" s="137" t="s">
        <v>230</v>
      </c>
      <c r="C6" s="162">
        <f>C7+C10</f>
        <v>1916.1</v>
      </c>
      <c r="D6" s="174"/>
      <c r="E6" s="183">
        <f t="shared" ref="E6:E14" si="0">C6+D6</f>
        <v>1916.1</v>
      </c>
    </row>
    <row r="7" spans="1:5" ht="15.75" thickBot="1" x14ac:dyDescent="0.3">
      <c r="A7" s="136" t="s">
        <v>231</v>
      </c>
      <c r="B7" s="130" t="s">
        <v>232</v>
      </c>
      <c r="C7" s="163">
        <f>C8</f>
        <v>1699</v>
      </c>
      <c r="D7" s="173"/>
      <c r="E7" s="186">
        <f t="shared" si="0"/>
        <v>1699</v>
      </c>
    </row>
    <row r="8" spans="1:5" ht="15.75" thickBot="1" x14ac:dyDescent="0.3">
      <c r="A8" s="136" t="s">
        <v>233</v>
      </c>
      <c r="B8" s="130" t="s">
        <v>234</v>
      </c>
      <c r="C8" s="163">
        <f>C9</f>
        <v>1699</v>
      </c>
      <c r="D8" s="176"/>
      <c r="E8" s="183">
        <f t="shared" si="0"/>
        <v>1699</v>
      </c>
    </row>
    <row r="9" spans="1:5" ht="40.5" customHeight="1" thickBot="1" x14ac:dyDescent="0.3">
      <c r="A9" s="138" t="s">
        <v>235</v>
      </c>
      <c r="B9" s="132" t="s">
        <v>236</v>
      </c>
      <c r="C9" s="164">
        <v>1699</v>
      </c>
      <c r="D9" s="173"/>
      <c r="E9" s="185">
        <f t="shared" si="0"/>
        <v>1699</v>
      </c>
    </row>
    <row r="10" spans="1:5" ht="24.75" thickBot="1" x14ac:dyDescent="0.3">
      <c r="A10" s="136" t="s">
        <v>237</v>
      </c>
      <c r="B10" s="130" t="s">
        <v>238</v>
      </c>
      <c r="C10" s="165">
        <f>C11</f>
        <v>217.1</v>
      </c>
      <c r="D10" s="176"/>
      <c r="E10" s="183">
        <f t="shared" si="0"/>
        <v>217.1</v>
      </c>
    </row>
    <row r="11" spans="1:5" ht="15.75" thickBot="1" x14ac:dyDescent="0.3">
      <c r="A11" s="136" t="s">
        <v>239</v>
      </c>
      <c r="B11" s="130" t="s">
        <v>240</v>
      </c>
      <c r="C11" s="165">
        <f>C12</f>
        <v>217.1</v>
      </c>
      <c r="D11" s="173"/>
      <c r="E11" s="186">
        <f t="shared" si="0"/>
        <v>217.1</v>
      </c>
    </row>
    <row r="12" spans="1:5" ht="28.5" customHeight="1" thickBot="1" x14ac:dyDescent="0.3">
      <c r="A12" s="136" t="s">
        <v>241</v>
      </c>
      <c r="B12" s="130" t="s">
        <v>242</v>
      </c>
      <c r="C12" s="165">
        <f>C13+C14</f>
        <v>217.1</v>
      </c>
      <c r="D12" s="173"/>
      <c r="E12" s="184">
        <f t="shared" si="0"/>
        <v>217.1</v>
      </c>
    </row>
    <row r="13" spans="1:5" ht="39.75" customHeight="1" thickBot="1" x14ac:dyDescent="0.3">
      <c r="A13" s="138" t="s">
        <v>243</v>
      </c>
      <c r="B13" s="132" t="s">
        <v>244</v>
      </c>
      <c r="C13" s="166">
        <v>167.1</v>
      </c>
      <c r="D13" s="176"/>
      <c r="E13" s="180">
        <f t="shared" si="0"/>
        <v>167.1</v>
      </c>
    </row>
    <row r="14" spans="1:5" ht="26.25" customHeight="1" thickBot="1" x14ac:dyDescent="0.3">
      <c r="A14" s="139" t="s">
        <v>245</v>
      </c>
      <c r="B14" s="132" t="s">
        <v>246</v>
      </c>
      <c r="C14" s="167">
        <v>50</v>
      </c>
      <c r="D14" s="173"/>
      <c r="E14" s="181">
        <f t="shared" si="0"/>
        <v>50</v>
      </c>
    </row>
    <row r="15" spans="1:5" ht="15.75" thickBot="1" x14ac:dyDescent="0.3">
      <c r="A15" s="136" t="s">
        <v>247</v>
      </c>
      <c r="B15" s="130" t="s">
        <v>248</v>
      </c>
      <c r="C15" s="168">
        <f>C16</f>
        <v>99716.299999999988</v>
      </c>
      <c r="D15" s="182">
        <f>D16</f>
        <v>1417.1</v>
      </c>
      <c r="E15" s="183">
        <f>C15+D15</f>
        <v>101133.4</v>
      </c>
    </row>
    <row r="16" spans="1:5" ht="28.5" customHeight="1" thickBot="1" x14ac:dyDescent="0.3">
      <c r="A16" s="136" t="s">
        <v>249</v>
      </c>
      <c r="B16" s="130" t="s">
        <v>250</v>
      </c>
      <c r="C16" s="168">
        <f>C17+C19</f>
        <v>99716.299999999988</v>
      </c>
      <c r="D16" s="188">
        <f>D17+D19</f>
        <v>1417.1</v>
      </c>
      <c r="E16" s="188">
        <f>C16+D16</f>
        <v>101133.4</v>
      </c>
    </row>
    <row r="17" spans="1:5" ht="15.75" thickBot="1" x14ac:dyDescent="0.3">
      <c r="A17" s="136" t="s">
        <v>251</v>
      </c>
      <c r="B17" s="130" t="s">
        <v>252</v>
      </c>
      <c r="C17" s="169">
        <f>C18</f>
        <v>83540.399999999994</v>
      </c>
      <c r="D17" s="182">
        <f>D18</f>
        <v>-835.4</v>
      </c>
      <c r="E17" s="183">
        <f>C17+D17</f>
        <v>82705</v>
      </c>
    </row>
    <row r="18" spans="1:5" ht="26.25" customHeight="1" thickBot="1" x14ac:dyDescent="0.3">
      <c r="A18" s="139" t="s">
        <v>253</v>
      </c>
      <c r="B18" s="132" t="s">
        <v>254</v>
      </c>
      <c r="C18" s="170">
        <v>83540.399999999994</v>
      </c>
      <c r="D18" s="179">
        <v>-835.4</v>
      </c>
      <c r="E18" s="179">
        <f>C18+D18</f>
        <v>82705</v>
      </c>
    </row>
    <row r="19" spans="1:5" ht="15.75" thickBot="1" x14ac:dyDescent="0.3">
      <c r="A19" s="136" t="s">
        <v>255</v>
      </c>
      <c r="B19" s="137" t="s">
        <v>256</v>
      </c>
      <c r="C19" s="189">
        <f>C20+C24</f>
        <v>16175.900000000001</v>
      </c>
      <c r="D19" s="184">
        <f>D20+D24</f>
        <v>2252.5</v>
      </c>
      <c r="E19" s="186">
        <f t="shared" ref="E19:E24" si="1">C19+D19</f>
        <v>18428.400000000001</v>
      </c>
    </row>
    <row r="20" spans="1:5" ht="30" customHeight="1" thickBot="1" x14ac:dyDescent="0.3">
      <c r="A20" s="138" t="s">
        <v>257</v>
      </c>
      <c r="B20" s="132" t="s">
        <v>258</v>
      </c>
      <c r="C20" s="171">
        <f>C21+C23</f>
        <v>3244.7</v>
      </c>
      <c r="D20" s="173"/>
      <c r="E20" s="185">
        <f t="shared" si="1"/>
        <v>3244.7</v>
      </c>
    </row>
    <row r="21" spans="1:5" ht="21.75" customHeight="1" x14ac:dyDescent="0.25">
      <c r="A21" s="199" t="s">
        <v>259</v>
      </c>
      <c r="B21" s="201" t="s">
        <v>260</v>
      </c>
      <c r="C21" s="203">
        <v>3236.6</v>
      </c>
      <c r="D21" s="205"/>
      <c r="E21" s="207">
        <f t="shared" si="1"/>
        <v>3236.6</v>
      </c>
    </row>
    <row r="22" spans="1:5" ht="18" customHeight="1" thickBot="1" x14ac:dyDescent="0.3">
      <c r="A22" s="200"/>
      <c r="B22" s="202"/>
      <c r="C22" s="204"/>
      <c r="D22" s="206"/>
      <c r="E22" s="208"/>
    </row>
    <row r="23" spans="1:5" ht="45" customHeight="1" thickBot="1" x14ac:dyDescent="0.3">
      <c r="A23" s="138" t="s">
        <v>261</v>
      </c>
      <c r="B23" s="132" t="s">
        <v>262</v>
      </c>
      <c r="C23" s="166">
        <v>8.1</v>
      </c>
      <c r="D23" s="175"/>
      <c r="E23" s="187">
        <f t="shared" si="1"/>
        <v>8.1</v>
      </c>
    </row>
    <row r="24" spans="1:5" ht="19.5" customHeight="1" x14ac:dyDescent="0.25">
      <c r="A24" s="140" t="s">
        <v>263</v>
      </c>
      <c r="B24" s="217" t="s">
        <v>264</v>
      </c>
      <c r="C24" s="209">
        <f>C26+C27</f>
        <v>12931.2</v>
      </c>
      <c r="D24" s="209">
        <f>D26+D27</f>
        <v>2252.5</v>
      </c>
      <c r="E24" s="211">
        <f t="shared" si="1"/>
        <v>15183.7</v>
      </c>
    </row>
    <row r="25" spans="1:5" ht="39" customHeight="1" thickBot="1" x14ac:dyDescent="0.3">
      <c r="A25" s="141" t="s">
        <v>265</v>
      </c>
      <c r="B25" s="218"/>
      <c r="C25" s="210"/>
      <c r="D25" s="210"/>
      <c r="E25" s="212"/>
    </row>
    <row r="26" spans="1:5" ht="34.5" customHeight="1" thickBot="1" x14ac:dyDescent="0.3">
      <c r="A26" s="138" t="s">
        <v>266</v>
      </c>
      <c r="B26" s="132" t="s">
        <v>267</v>
      </c>
      <c r="C26" s="170">
        <v>8638.7000000000007</v>
      </c>
      <c r="D26" s="179">
        <v>1491.4</v>
      </c>
      <c r="E26" s="160">
        <f>C26+D26</f>
        <v>10130.1</v>
      </c>
    </row>
    <row r="27" spans="1:5" ht="34.5" customHeight="1" thickBot="1" x14ac:dyDescent="0.3">
      <c r="A27" s="138" t="s">
        <v>268</v>
      </c>
      <c r="B27" s="132" t="s">
        <v>269</v>
      </c>
      <c r="C27" s="170">
        <v>4292.5</v>
      </c>
      <c r="D27" s="160">
        <v>761.1</v>
      </c>
      <c r="E27" s="160">
        <f>C27+D27</f>
        <v>5053.6000000000004</v>
      </c>
    </row>
    <row r="28" spans="1:5" ht="15.75" thickBot="1" x14ac:dyDescent="0.3">
      <c r="A28" s="193" t="s">
        <v>270</v>
      </c>
      <c r="B28" s="194"/>
      <c r="C28" s="172">
        <f>C15+C6</f>
        <v>101632.4</v>
      </c>
      <c r="D28" s="184">
        <f>D15+D6</f>
        <v>1417.1</v>
      </c>
      <c r="E28" s="186">
        <f>E15+E6</f>
        <v>103049.5</v>
      </c>
    </row>
    <row r="29" spans="1:5" x14ac:dyDescent="0.25">
      <c r="A29" s="35"/>
      <c r="B29" s="195"/>
      <c r="C29" s="195"/>
    </row>
    <row r="30" spans="1:5" x14ac:dyDescent="0.25">
      <c r="A30" s="35"/>
      <c r="B30" s="196"/>
      <c r="C30" s="196"/>
    </row>
  </sheetData>
  <mergeCells count="16">
    <mergeCell ref="D21:D22"/>
    <mergeCell ref="E21:E22"/>
    <mergeCell ref="D24:D25"/>
    <mergeCell ref="E24:E25"/>
    <mergeCell ref="D1:E1"/>
    <mergeCell ref="A2:E2"/>
    <mergeCell ref="A3:E3"/>
    <mergeCell ref="B24:B25"/>
    <mergeCell ref="C24:C25"/>
    <mergeCell ref="A28:B28"/>
    <mergeCell ref="B29:C29"/>
    <mergeCell ref="B30:C30"/>
    <mergeCell ref="B1:C1"/>
    <mergeCell ref="A21:A22"/>
    <mergeCell ref="B21:B22"/>
    <mergeCell ref="C21:C2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6"/>
  <sheetViews>
    <sheetView zoomScaleNormal="100" workbookViewId="0">
      <selection activeCell="C3" sqref="C3:I3"/>
    </sheetView>
  </sheetViews>
  <sheetFormatPr defaultRowHeight="15" x14ac:dyDescent="0.25"/>
  <cols>
    <col min="1" max="1" width="6.42578125" customWidth="1"/>
    <col min="2" max="2" width="57" customWidth="1"/>
    <col min="3" max="3" width="8.42578125" bestFit="1" customWidth="1"/>
    <col min="4" max="4" width="7.85546875" customWidth="1"/>
    <col min="5" max="5" width="9.85546875" customWidth="1"/>
    <col min="6" max="6" width="3.85546875" bestFit="1" customWidth="1"/>
    <col min="7" max="7" width="11" customWidth="1"/>
    <col min="8" max="8" width="10.140625" style="102" customWidth="1"/>
    <col min="9" max="9" width="10.85546875" style="101" customWidth="1"/>
    <col min="10" max="10" width="11" hidden="1" customWidth="1"/>
    <col min="11" max="11" width="13.140625" hidden="1" customWidth="1"/>
    <col min="12" max="12" width="9.140625" hidden="1" customWidth="1"/>
    <col min="13" max="13" width="10" hidden="1" customWidth="1"/>
    <col min="14" max="14" width="10" bestFit="1" customWidth="1"/>
  </cols>
  <sheetData>
    <row r="1" spans="1:13" ht="15" customHeight="1" x14ac:dyDescent="0.25">
      <c r="C1" s="197" t="s">
        <v>300</v>
      </c>
      <c r="D1" s="197"/>
      <c r="E1" s="197"/>
      <c r="F1" s="197"/>
      <c r="G1" s="197"/>
      <c r="H1" s="246"/>
      <c r="I1" s="246"/>
    </row>
    <row r="2" spans="1:13" ht="41.25" customHeight="1" x14ac:dyDescent="0.25">
      <c r="A2" s="4"/>
      <c r="C2" s="197"/>
      <c r="D2" s="197"/>
      <c r="E2" s="197"/>
      <c r="F2" s="197"/>
      <c r="G2" s="197"/>
      <c r="H2" s="246"/>
      <c r="I2" s="246"/>
    </row>
    <row r="3" spans="1:13" x14ac:dyDescent="0.25">
      <c r="A3" s="4"/>
      <c r="C3" s="248"/>
      <c r="D3" s="248"/>
      <c r="E3" s="248"/>
      <c r="F3" s="248"/>
      <c r="G3" s="248"/>
      <c r="H3" s="248"/>
      <c r="I3" s="248"/>
    </row>
    <row r="4" spans="1:13" ht="24.75" customHeight="1" thickBot="1" x14ac:dyDescent="0.3">
      <c r="A4" s="34"/>
      <c r="B4" s="241" t="s">
        <v>221</v>
      </c>
      <c r="C4" s="241"/>
      <c r="D4" s="241"/>
      <c r="E4" s="241"/>
      <c r="F4" s="241"/>
      <c r="G4" s="34"/>
    </row>
    <row r="5" spans="1:13" ht="24" customHeight="1" x14ac:dyDescent="0.25">
      <c r="A5" s="221" t="s">
        <v>1</v>
      </c>
      <c r="B5" s="221" t="s">
        <v>2</v>
      </c>
      <c r="C5" s="221" t="s">
        <v>3</v>
      </c>
      <c r="D5" s="221" t="s">
        <v>4</v>
      </c>
      <c r="E5" s="221" t="s">
        <v>5</v>
      </c>
      <c r="F5" s="221" t="s">
        <v>6</v>
      </c>
      <c r="G5" s="90" t="s">
        <v>0</v>
      </c>
      <c r="H5" s="221" t="s">
        <v>219</v>
      </c>
      <c r="I5" s="221" t="s">
        <v>220</v>
      </c>
    </row>
    <row r="6" spans="1:13" ht="24.75" customHeight="1" thickBot="1" x14ac:dyDescent="0.3">
      <c r="A6" s="222"/>
      <c r="B6" s="222"/>
      <c r="C6" s="222"/>
      <c r="D6" s="222"/>
      <c r="E6" s="222"/>
      <c r="F6" s="222"/>
      <c r="G6" s="91" t="s">
        <v>7</v>
      </c>
      <c r="H6" s="247"/>
      <c r="I6" s="247"/>
    </row>
    <row r="7" spans="1:13" ht="15.75" thickBot="1" x14ac:dyDescent="0.3">
      <c r="A7" s="6"/>
      <c r="B7" s="7" t="s">
        <v>8</v>
      </c>
      <c r="C7" s="8"/>
      <c r="D7" s="47"/>
      <c r="E7" s="8"/>
      <c r="F7" s="9"/>
      <c r="G7" s="92">
        <f>G12+G15+G17+G19+G20+G21+G29+G32+G33+G34</f>
        <v>29588.199999999997</v>
      </c>
      <c r="H7" s="157"/>
      <c r="I7" s="147">
        <f>G7+H7</f>
        <v>29588.199999999997</v>
      </c>
    </row>
    <row r="8" spans="1:13" ht="24.75" thickBot="1" x14ac:dyDescent="0.3">
      <c r="A8" s="10" t="s">
        <v>9</v>
      </c>
      <c r="B8" s="11" t="s">
        <v>10</v>
      </c>
      <c r="C8" s="12">
        <v>887</v>
      </c>
      <c r="D8" s="48"/>
      <c r="E8" s="13"/>
      <c r="F8" s="13"/>
      <c r="G8" s="93">
        <f>G9</f>
        <v>8812.7000000000007</v>
      </c>
      <c r="H8" s="109"/>
      <c r="I8" s="110">
        <f t="shared" ref="I8:I38" si="0">G8+H8</f>
        <v>8812.7000000000007</v>
      </c>
    </row>
    <row r="9" spans="1:13" ht="15.75" thickBot="1" x14ac:dyDescent="0.3">
      <c r="A9" s="14"/>
      <c r="B9" s="15" t="s">
        <v>11</v>
      </c>
      <c r="C9" s="16">
        <v>887</v>
      </c>
      <c r="D9" s="49" t="s">
        <v>142</v>
      </c>
      <c r="E9" s="13"/>
      <c r="F9" s="16"/>
      <c r="G9" s="94">
        <f>G10+G13+G22</f>
        <v>8812.7000000000007</v>
      </c>
      <c r="H9" s="111"/>
      <c r="I9" s="112">
        <f t="shared" si="0"/>
        <v>8812.7000000000007</v>
      </c>
    </row>
    <row r="10" spans="1:13" ht="24.75" thickBot="1" x14ac:dyDescent="0.3">
      <c r="A10" s="10">
        <v>1</v>
      </c>
      <c r="B10" s="11" t="s">
        <v>12</v>
      </c>
      <c r="C10" s="12">
        <v>887</v>
      </c>
      <c r="D10" s="48" t="s">
        <v>143</v>
      </c>
      <c r="E10" s="13"/>
      <c r="F10" s="12"/>
      <c r="G10" s="95">
        <f>G11</f>
        <v>1534.5</v>
      </c>
      <c r="H10" s="113"/>
      <c r="I10" s="110">
        <f t="shared" si="0"/>
        <v>1534.5</v>
      </c>
    </row>
    <row r="11" spans="1:13" ht="15.75" thickBot="1" x14ac:dyDescent="0.3">
      <c r="A11" s="10" t="s">
        <v>13</v>
      </c>
      <c r="B11" s="11" t="s">
        <v>14</v>
      </c>
      <c r="C11" s="12">
        <v>887</v>
      </c>
      <c r="D11" s="48" t="s">
        <v>143</v>
      </c>
      <c r="E11" s="48" t="s">
        <v>271</v>
      </c>
      <c r="F11" s="12"/>
      <c r="G11" s="95">
        <f>G12</f>
        <v>1534.5</v>
      </c>
      <c r="H11" s="114"/>
      <c r="I11" s="146">
        <f t="shared" si="0"/>
        <v>1534.5</v>
      </c>
    </row>
    <row r="12" spans="1:13" ht="48.75" thickBot="1" x14ac:dyDescent="0.3">
      <c r="A12" s="17" t="s">
        <v>15</v>
      </c>
      <c r="B12" s="15" t="s">
        <v>16</v>
      </c>
      <c r="C12" s="16">
        <v>887</v>
      </c>
      <c r="D12" s="49" t="s">
        <v>143</v>
      </c>
      <c r="E12" s="49" t="s">
        <v>271</v>
      </c>
      <c r="F12" s="16">
        <v>100</v>
      </c>
      <c r="G12" s="94">
        <v>1534.5</v>
      </c>
      <c r="H12" s="113"/>
      <c r="I12" s="115">
        <f t="shared" si="0"/>
        <v>1534.5</v>
      </c>
    </row>
    <row r="13" spans="1:13" ht="36.75" thickBot="1" x14ac:dyDescent="0.3">
      <c r="A13" s="10">
        <v>2</v>
      </c>
      <c r="B13" s="11" t="s">
        <v>17</v>
      </c>
      <c r="C13" s="12">
        <v>887</v>
      </c>
      <c r="D13" s="48" t="s">
        <v>144</v>
      </c>
      <c r="E13" s="133"/>
      <c r="F13" s="12"/>
      <c r="G13" s="95">
        <f>G14+G16+G18</f>
        <v>7182.2</v>
      </c>
      <c r="H13" s="111"/>
      <c r="I13" s="146">
        <f t="shared" si="0"/>
        <v>7182.2</v>
      </c>
    </row>
    <row r="14" spans="1:13" ht="24.75" thickBot="1" x14ac:dyDescent="0.3">
      <c r="A14" s="10" t="s">
        <v>18</v>
      </c>
      <c r="B14" s="11" t="s">
        <v>19</v>
      </c>
      <c r="C14" s="12">
        <v>887</v>
      </c>
      <c r="D14" s="48" t="s">
        <v>144</v>
      </c>
      <c r="E14" s="48" t="s">
        <v>272</v>
      </c>
      <c r="F14" s="12"/>
      <c r="G14" s="95">
        <f>G15</f>
        <v>1292.7</v>
      </c>
      <c r="H14" s="116"/>
      <c r="I14" s="110">
        <f t="shared" si="0"/>
        <v>1292.7</v>
      </c>
    </row>
    <row r="15" spans="1:13" ht="48.75" thickBot="1" x14ac:dyDescent="0.3">
      <c r="A15" s="17" t="s">
        <v>20</v>
      </c>
      <c r="B15" s="15" t="s">
        <v>16</v>
      </c>
      <c r="C15" s="16">
        <v>887</v>
      </c>
      <c r="D15" s="49" t="s">
        <v>144</v>
      </c>
      <c r="E15" s="49" t="s">
        <v>272</v>
      </c>
      <c r="F15" s="16">
        <v>100</v>
      </c>
      <c r="G15" s="94">
        <v>1292.7</v>
      </c>
      <c r="H15" s="117"/>
      <c r="I15" s="112">
        <f t="shared" si="0"/>
        <v>1292.7</v>
      </c>
      <c r="M15" s="154"/>
    </row>
    <row r="16" spans="1:13" ht="24.75" thickBot="1" x14ac:dyDescent="0.3">
      <c r="A16" s="10" t="s">
        <v>21</v>
      </c>
      <c r="B16" s="11" t="s">
        <v>281</v>
      </c>
      <c r="C16" s="12">
        <v>887</v>
      </c>
      <c r="D16" s="48" t="s">
        <v>144</v>
      </c>
      <c r="E16" s="48" t="s">
        <v>273</v>
      </c>
      <c r="F16" s="12"/>
      <c r="G16" s="95">
        <f>G17</f>
        <v>311.10000000000002</v>
      </c>
      <c r="H16" s="113"/>
      <c r="I16" s="110">
        <f t="shared" si="0"/>
        <v>311.10000000000002</v>
      </c>
    </row>
    <row r="17" spans="1:12" ht="48.75" thickBot="1" x14ac:dyDescent="0.3">
      <c r="A17" s="17" t="s">
        <v>22</v>
      </c>
      <c r="B17" s="15" t="s">
        <v>16</v>
      </c>
      <c r="C17" s="16">
        <v>887</v>
      </c>
      <c r="D17" s="49" t="s">
        <v>144</v>
      </c>
      <c r="E17" s="49" t="s">
        <v>273</v>
      </c>
      <c r="F17" s="16">
        <v>100</v>
      </c>
      <c r="G17" s="94">
        <v>311.10000000000002</v>
      </c>
      <c r="H17" s="114"/>
      <c r="I17" s="112">
        <f t="shared" si="0"/>
        <v>311.10000000000002</v>
      </c>
    </row>
    <row r="18" spans="1:12" ht="15.75" thickBot="1" x14ac:dyDescent="0.3">
      <c r="A18" s="10" t="s">
        <v>23</v>
      </c>
      <c r="B18" s="11" t="s">
        <v>24</v>
      </c>
      <c r="C18" s="12">
        <v>887</v>
      </c>
      <c r="D18" s="48" t="s">
        <v>144</v>
      </c>
      <c r="E18" s="142" t="s">
        <v>274</v>
      </c>
      <c r="F18" s="12"/>
      <c r="G18" s="95">
        <f>G19+G20+G21</f>
        <v>5578.4</v>
      </c>
      <c r="H18" s="113"/>
      <c r="I18" s="110">
        <f t="shared" si="0"/>
        <v>5578.4</v>
      </c>
    </row>
    <row r="19" spans="1:12" ht="48.75" thickBot="1" x14ac:dyDescent="0.3">
      <c r="A19" s="33" t="s">
        <v>141</v>
      </c>
      <c r="B19" s="15" t="s">
        <v>16</v>
      </c>
      <c r="C19" s="16">
        <v>887</v>
      </c>
      <c r="D19" s="49" t="s">
        <v>144</v>
      </c>
      <c r="E19" s="142" t="s">
        <v>274</v>
      </c>
      <c r="F19" s="16">
        <v>100</v>
      </c>
      <c r="G19" s="94">
        <v>3877.9</v>
      </c>
      <c r="H19" s="118"/>
      <c r="I19" s="112">
        <f t="shared" si="0"/>
        <v>3877.9</v>
      </c>
    </row>
    <row r="20" spans="1:12" ht="24.75" thickBot="1" x14ac:dyDescent="0.3">
      <c r="A20" s="17" t="s">
        <v>25</v>
      </c>
      <c r="B20" s="15" t="s">
        <v>26</v>
      </c>
      <c r="C20" s="16">
        <v>887</v>
      </c>
      <c r="D20" s="49" t="s">
        <v>144</v>
      </c>
      <c r="E20" s="142" t="s">
        <v>274</v>
      </c>
      <c r="F20" s="16">
        <v>200</v>
      </c>
      <c r="G20" s="96">
        <v>1687.5</v>
      </c>
      <c r="H20" s="124"/>
      <c r="I20" s="115">
        <f t="shared" si="0"/>
        <v>1687.5</v>
      </c>
    </row>
    <row r="21" spans="1:12" ht="15.75" thickBot="1" x14ac:dyDescent="0.3">
      <c r="A21" s="17" t="s">
        <v>27</v>
      </c>
      <c r="B21" s="15" t="s">
        <v>28</v>
      </c>
      <c r="C21" s="16">
        <v>887</v>
      </c>
      <c r="D21" s="49" t="s">
        <v>144</v>
      </c>
      <c r="E21" s="142" t="s">
        <v>274</v>
      </c>
      <c r="F21" s="16">
        <v>800</v>
      </c>
      <c r="G21" s="96">
        <v>13</v>
      </c>
      <c r="H21" s="126"/>
      <c r="I21" s="112">
        <f t="shared" si="0"/>
        <v>13</v>
      </c>
    </row>
    <row r="22" spans="1:12" ht="15.75" thickBot="1" x14ac:dyDescent="0.3">
      <c r="A22" s="21">
        <v>3</v>
      </c>
      <c r="B22" s="22" t="s">
        <v>29</v>
      </c>
      <c r="C22" s="23">
        <v>887</v>
      </c>
      <c r="D22" s="50" t="s">
        <v>145</v>
      </c>
      <c r="E22" s="143"/>
      <c r="F22" s="25"/>
      <c r="G22" s="93">
        <v>96</v>
      </c>
      <c r="H22" s="113"/>
      <c r="I22" s="110">
        <f t="shared" si="0"/>
        <v>96</v>
      </c>
    </row>
    <row r="23" spans="1:12" ht="36.75" thickBot="1" x14ac:dyDescent="0.3">
      <c r="A23" s="26" t="s">
        <v>30</v>
      </c>
      <c r="B23" s="27" t="s">
        <v>282</v>
      </c>
      <c r="C23" s="28">
        <v>887</v>
      </c>
      <c r="D23" s="51" t="s">
        <v>145</v>
      </c>
      <c r="E23" s="51" t="s">
        <v>275</v>
      </c>
      <c r="F23" s="28"/>
      <c r="G23" s="96">
        <v>96</v>
      </c>
      <c r="H23" s="114"/>
      <c r="I23" s="112">
        <f t="shared" si="0"/>
        <v>96</v>
      </c>
    </row>
    <row r="24" spans="1:12" ht="15.75" thickBot="1" x14ac:dyDescent="0.3">
      <c r="A24" s="26" t="s">
        <v>32</v>
      </c>
      <c r="B24" s="27" t="s">
        <v>28</v>
      </c>
      <c r="C24" s="28">
        <v>887</v>
      </c>
      <c r="D24" s="51" t="s">
        <v>145</v>
      </c>
      <c r="E24" s="51" t="s">
        <v>275</v>
      </c>
      <c r="F24" s="28">
        <v>800</v>
      </c>
      <c r="G24" s="96">
        <v>96</v>
      </c>
      <c r="H24" s="113"/>
      <c r="I24" s="115">
        <f t="shared" si="0"/>
        <v>96</v>
      </c>
    </row>
    <row r="25" spans="1:12" ht="24.75" thickBot="1" x14ac:dyDescent="0.3">
      <c r="A25" s="10" t="s">
        <v>33</v>
      </c>
      <c r="B25" s="11" t="s">
        <v>34</v>
      </c>
      <c r="C25" s="12">
        <v>973</v>
      </c>
      <c r="D25" s="48"/>
      <c r="E25" s="133"/>
      <c r="F25" s="12"/>
      <c r="G25" s="107">
        <f>G26+G46+G50+G54+G64+G77+G83+G98</f>
        <v>125138.40000000001</v>
      </c>
      <c r="H25" s="119"/>
      <c r="I25" s="146">
        <f>G25+H25</f>
        <v>125138.40000000001</v>
      </c>
      <c r="K25" s="154"/>
    </row>
    <row r="26" spans="1:12" ht="15.75" thickBot="1" x14ac:dyDescent="0.3">
      <c r="A26" s="41"/>
      <c r="B26" s="11" t="s">
        <v>11</v>
      </c>
      <c r="C26" s="12">
        <v>973</v>
      </c>
      <c r="D26" s="48" t="s">
        <v>142</v>
      </c>
      <c r="E26" s="144"/>
      <c r="F26" s="12"/>
      <c r="G26" s="95">
        <f>G27+G40+G43+G35</f>
        <v>24489.399999999998</v>
      </c>
      <c r="H26" s="150"/>
      <c r="I26" s="110">
        <f>G26+H26</f>
        <v>24489.399999999998</v>
      </c>
      <c r="K26" s="154"/>
    </row>
    <row r="27" spans="1:12" ht="36.75" thickBot="1" x14ac:dyDescent="0.3">
      <c r="A27" s="10">
        <v>1</v>
      </c>
      <c r="B27" s="11" t="s">
        <v>35</v>
      </c>
      <c r="C27" s="12">
        <v>973</v>
      </c>
      <c r="D27" s="48" t="s">
        <v>146</v>
      </c>
      <c r="E27" s="133"/>
      <c r="F27" s="12"/>
      <c r="G27" s="95">
        <f>G28+G30+G37</f>
        <v>24108.1</v>
      </c>
      <c r="H27" s="111"/>
      <c r="I27" s="146">
        <f>G27+H27</f>
        <v>24108.1</v>
      </c>
      <c r="K27" s="154"/>
      <c r="L27" s="154"/>
    </row>
    <row r="28" spans="1:12" ht="24.75" thickBot="1" x14ac:dyDescent="0.3">
      <c r="A28" s="10" t="s">
        <v>13</v>
      </c>
      <c r="B28" s="11" t="s">
        <v>283</v>
      </c>
      <c r="C28" s="12">
        <v>973</v>
      </c>
      <c r="D28" s="48" t="s">
        <v>146</v>
      </c>
      <c r="E28" s="48" t="s">
        <v>276</v>
      </c>
      <c r="F28" s="12"/>
      <c r="G28" s="95">
        <f>G29</f>
        <v>3684.5</v>
      </c>
      <c r="H28" s="150"/>
      <c r="I28" s="110">
        <f t="shared" si="0"/>
        <v>3684.5</v>
      </c>
    </row>
    <row r="29" spans="1:12" ht="48.75" thickBot="1" x14ac:dyDescent="0.3">
      <c r="A29" s="17" t="s">
        <v>15</v>
      </c>
      <c r="B29" s="15" t="s">
        <v>16</v>
      </c>
      <c r="C29" s="16">
        <v>973</v>
      </c>
      <c r="D29" s="49" t="s">
        <v>146</v>
      </c>
      <c r="E29" s="49" t="s">
        <v>276</v>
      </c>
      <c r="F29" s="16">
        <v>100</v>
      </c>
      <c r="G29" s="94">
        <v>3684.5</v>
      </c>
      <c r="H29" s="111"/>
      <c r="I29" s="112">
        <f t="shared" si="0"/>
        <v>3684.5</v>
      </c>
    </row>
    <row r="30" spans="1:12" x14ac:dyDescent="0.25">
      <c r="A30" s="219" t="s">
        <v>37</v>
      </c>
      <c r="B30" s="223" t="s">
        <v>38</v>
      </c>
      <c r="C30" s="219">
        <v>973</v>
      </c>
      <c r="D30" s="227" t="s">
        <v>146</v>
      </c>
      <c r="E30" s="227" t="s">
        <v>277</v>
      </c>
      <c r="F30" s="219"/>
      <c r="G30" s="242">
        <f>G32+G33+G34</f>
        <v>17187</v>
      </c>
      <c r="H30" s="237"/>
      <c r="I30" s="239">
        <f t="shared" si="0"/>
        <v>17187</v>
      </c>
    </row>
    <row r="31" spans="1:12" ht="15.75" thickBot="1" x14ac:dyDescent="0.3">
      <c r="A31" s="220"/>
      <c r="B31" s="226"/>
      <c r="C31" s="220"/>
      <c r="D31" s="228"/>
      <c r="E31" s="228"/>
      <c r="F31" s="220"/>
      <c r="G31" s="243"/>
      <c r="H31" s="238"/>
      <c r="I31" s="240"/>
    </row>
    <row r="32" spans="1:12" ht="48.75" thickBot="1" x14ac:dyDescent="0.3">
      <c r="A32" s="17" t="s">
        <v>39</v>
      </c>
      <c r="B32" s="15" t="s">
        <v>16</v>
      </c>
      <c r="C32" s="16">
        <v>973</v>
      </c>
      <c r="D32" s="49" t="s">
        <v>146</v>
      </c>
      <c r="E32" s="49" t="s">
        <v>277</v>
      </c>
      <c r="F32" s="16">
        <v>100</v>
      </c>
      <c r="G32" s="94">
        <v>12864.4</v>
      </c>
      <c r="H32" s="114"/>
      <c r="I32" s="112">
        <f t="shared" si="0"/>
        <v>12864.4</v>
      </c>
    </row>
    <row r="33" spans="1:13" ht="24.75" thickBot="1" x14ac:dyDescent="0.3">
      <c r="A33" s="17" t="s">
        <v>40</v>
      </c>
      <c r="B33" s="15" t="s">
        <v>26</v>
      </c>
      <c r="C33" s="16">
        <v>973</v>
      </c>
      <c r="D33" s="49" t="s">
        <v>146</v>
      </c>
      <c r="E33" s="49" t="s">
        <v>277</v>
      </c>
      <c r="F33" s="16">
        <v>200</v>
      </c>
      <c r="G33" s="94">
        <v>4247.6000000000004</v>
      </c>
      <c r="H33" s="113"/>
      <c r="I33" s="115">
        <f t="shared" si="0"/>
        <v>4247.6000000000004</v>
      </c>
    </row>
    <row r="34" spans="1:13" ht="15.75" thickBot="1" x14ac:dyDescent="0.3">
      <c r="A34" s="17" t="s">
        <v>41</v>
      </c>
      <c r="B34" s="15" t="s">
        <v>28</v>
      </c>
      <c r="C34" s="16">
        <v>973</v>
      </c>
      <c r="D34" s="49" t="s">
        <v>146</v>
      </c>
      <c r="E34" s="49" t="s">
        <v>277</v>
      </c>
      <c r="F34" s="16">
        <v>800</v>
      </c>
      <c r="G34" s="94">
        <v>75</v>
      </c>
      <c r="H34" s="114"/>
      <c r="I34" s="112">
        <f t="shared" si="0"/>
        <v>75</v>
      </c>
    </row>
    <row r="35" spans="1:13" ht="36.75" thickBot="1" x14ac:dyDescent="0.3">
      <c r="A35" s="10" t="s">
        <v>42</v>
      </c>
      <c r="B35" s="11" t="s">
        <v>43</v>
      </c>
      <c r="C35" s="12">
        <v>973</v>
      </c>
      <c r="D35" s="48" t="s">
        <v>145</v>
      </c>
      <c r="E35" s="12" t="s">
        <v>44</v>
      </c>
      <c r="F35" s="12"/>
      <c r="G35" s="95">
        <v>8.1</v>
      </c>
      <c r="H35" s="113"/>
      <c r="I35" s="110">
        <f t="shared" si="0"/>
        <v>8.1</v>
      </c>
    </row>
    <row r="36" spans="1:13" ht="24.75" thickBot="1" x14ac:dyDescent="0.3">
      <c r="A36" s="43" t="s">
        <v>45</v>
      </c>
      <c r="B36" s="44" t="s">
        <v>26</v>
      </c>
      <c r="C36" s="45">
        <v>973</v>
      </c>
      <c r="D36" s="52" t="s">
        <v>145</v>
      </c>
      <c r="E36" s="45" t="s">
        <v>44</v>
      </c>
      <c r="F36" s="45">
        <v>200</v>
      </c>
      <c r="G36" s="97">
        <v>8.1</v>
      </c>
      <c r="H36" s="114"/>
      <c r="I36" s="112">
        <f t="shared" si="0"/>
        <v>8.1</v>
      </c>
    </row>
    <row r="37" spans="1:13" ht="36.75" thickBot="1" x14ac:dyDescent="0.3">
      <c r="A37" s="46" t="s">
        <v>46</v>
      </c>
      <c r="B37" s="7" t="s">
        <v>47</v>
      </c>
      <c r="C37" s="9">
        <v>973</v>
      </c>
      <c r="D37" s="47" t="s">
        <v>146</v>
      </c>
      <c r="E37" s="9" t="s">
        <v>48</v>
      </c>
      <c r="F37" s="9"/>
      <c r="G37" s="98">
        <v>3236.6</v>
      </c>
      <c r="H37" s="113"/>
      <c r="I37" s="110">
        <f t="shared" si="0"/>
        <v>3236.6</v>
      </c>
    </row>
    <row r="38" spans="1:13" ht="48.75" thickBot="1" x14ac:dyDescent="0.3">
      <c r="A38" s="17" t="s">
        <v>49</v>
      </c>
      <c r="B38" s="15" t="s">
        <v>16</v>
      </c>
      <c r="C38" s="16">
        <v>973</v>
      </c>
      <c r="D38" s="49" t="s">
        <v>146</v>
      </c>
      <c r="E38" s="16" t="s">
        <v>48</v>
      </c>
      <c r="F38" s="16">
        <v>100</v>
      </c>
      <c r="G38" s="94">
        <v>3016.1</v>
      </c>
      <c r="H38" s="114"/>
      <c r="I38" s="112">
        <f t="shared" si="0"/>
        <v>3016.1</v>
      </c>
    </row>
    <row r="39" spans="1:13" ht="24.75" thickBot="1" x14ac:dyDescent="0.3">
      <c r="A39" s="17" t="s">
        <v>50</v>
      </c>
      <c r="B39" s="15" t="s">
        <v>26</v>
      </c>
      <c r="C39" s="16">
        <v>973</v>
      </c>
      <c r="D39" s="49" t="s">
        <v>146</v>
      </c>
      <c r="E39" s="16" t="s">
        <v>48</v>
      </c>
      <c r="F39" s="16">
        <v>200</v>
      </c>
      <c r="G39" s="94">
        <v>220.5</v>
      </c>
      <c r="H39" s="121"/>
      <c r="I39" s="110">
        <f t="shared" ref="I39:I70" si="1">G39+H39</f>
        <v>220.5</v>
      </c>
    </row>
    <row r="40" spans="1:13" ht="15.75" thickBot="1" x14ac:dyDescent="0.3">
      <c r="A40" s="10">
        <v>2</v>
      </c>
      <c r="B40" s="11" t="s">
        <v>51</v>
      </c>
      <c r="C40" s="12">
        <v>973</v>
      </c>
      <c r="D40" s="48" t="s">
        <v>147</v>
      </c>
      <c r="E40" s="13"/>
      <c r="F40" s="12"/>
      <c r="G40" s="93">
        <f>G41</f>
        <v>200</v>
      </c>
      <c r="H40" s="114"/>
      <c r="I40" s="146">
        <f t="shared" si="1"/>
        <v>200</v>
      </c>
    </row>
    <row r="41" spans="1:13" ht="15.75" customHeight="1" thickBot="1" x14ac:dyDescent="0.3">
      <c r="A41" s="17" t="s">
        <v>18</v>
      </c>
      <c r="B41" s="15" t="s">
        <v>284</v>
      </c>
      <c r="C41" s="16">
        <v>973</v>
      </c>
      <c r="D41" s="49" t="s">
        <v>147</v>
      </c>
      <c r="E41" s="49" t="s">
        <v>224</v>
      </c>
      <c r="F41" s="16"/>
      <c r="G41" s="96">
        <f>G42</f>
        <v>200</v>
      </c>
      <c r="H41" s="113"/>
      <c r="I41" s="115">
        <f t="shared" si="1"/>
        <v>200</v>
      </c>
    </row>
    <row r="42" spans="1:13" ht="15.75" thickBot="1" x14ac:dyDescent="0.3">
      <c r="A42" s="17" t="s">
        <v>20</v>
      </c>
      <c r="B42" s="15" t="s">
        <v>28</v>
      </c>
      <c r="C42" s="16">
        <v>973</v>
      </c>
      <c r="D42" s="49" t="s">
        <v>147</v>
      </c>
      <c r="E42" s="49" t="s">
        <v>224</v>
      </c>
      <c r="F42" s="19">
        <v>800</v>
      </c>
      <c r="G42" s="99">
        <v>200</v>
      </c>
      <c r="H42" s="114"/>
      <c r="I42" s="112">
        <f t="shared" si="1"/>
        <v>200</v>
      </c>
      <c r="J42" t="s">
        <v>292</v>
      </c>
      <c r="K42" t="s">
        <v>295</v>
      </c>
      <c r="L42" t="s">
        <v>293</v>
      </c>
      <c r="M42" t="s">
        <v>294</v>
      </c>
    </row>
    <row r="43" spans="1:13" ht="15.75" thickBot="1" x14ac:dyDescent="0.3">
      <c r="A43" s="10">
        <v>3</v>
      </c>
      <c r="B43" s="11" t="s">
        <v>53</v>
      </c>
      <c r="C43" s="12">
        <v>973</v>
      </c>
      <c r="D43" s="48" t="s">
        <v>145</v>
      </c>
      <c r="E43" s="133"/>
      <c r="F43" s="18"/>
      <c r="G43" s="100">
        <f>G44</f>
        <v>173.2</v>
      </c>
      <c r="H43" s="121"/>
      <c r="I43" s="110">
        <f t="shared" si="1"/>
        <v>173.2</v>
      </c>
      <c r="J43">
        <v>-316.8</v>
      </c>
      <c r="K43">
        <v>-10</v>
      </c>
    </row>
    <row r="44" spans="1:13" ht="15.75" thickBot="1" x14ac:dyDescent="0.3">
      <c r="A44" s="32" t="s">
        <v>30</v>
      </c>
      <c r="B44" s="11" t="s">
        <v>54</v>
      </c>
      <c r="C44" s="12">
        <v>973</v>
      </c>
      <c r="D44" s="48" t="s">
        <v>145</v>
      </c>
      <c r="E44" s="48" t="s">
        <v>225</v>
      </c>
      <c r="F44" s="18"/>
      <c r="G44" s="100">
        <f>G45</f>
        <v>173.2</v>
      </c>
      <c r="H44" s="134"/>
      <c r="I44" s="108">
        <f t="shared" si="1"/>
        <v>173.2</v>
      </c>
    </row>
    <row r="45" spans="1:13" ht="24.75" thickBot="1" x14ac:dyDescent="0.3">
      <c r="A45" s="17" t="s">
        <v>32</v>
      </c>
      <c r="B45" s="15" t="s">
        <v>26</v>
      </c>
      <c r="C45" s="16">
        <v>973</v>
      </c>
      <c r="D45" s="49" t="s">
        <v>145</v>
      </c>
      <c r="E45" s="49" t="s">
        <v>225</v>
      </c>
      <c r="F45" s="19">
        <v>200</v>
      </c>
      <c r="G45" s="99">
        <v>173.2</v>
      </c>
      <c r="H45" s="122"/>
      <c r="I45" s="123">
        <f t="shared" si="1"/>
        <v>173.2</v>
      </c>
    </row>
    <row r="46" spans="1:13" ht="24.75" thickBot="1" x14ac:dyDescent="0.3">
      <c r="A46" s="10">
        <v>4</v>
      </c>
      <c r="B46" s="11" t="s">
        <v>55</v>
      </c>
      <c r="C46" s="12">
        <v>973</v>
      </c>
      <c r="D46" s="48" t="s">
        <v>148</v>
      </c>
      <c r="E46" s="133"/>
      <c r="F46" s="12"/>
      <c r="G46" s="95">
        <f t="shared" ref="G46:G48" si="2">G47</f>
        <v>20</v>
      </c>
      <c r="H46" s="127"/>
      <c r="I46" s="110">
        <f t="shared" si="1"/>
        <v>20</v>
      </c>
      <c r="L46">
        <v>-20</v>
      </c>
    </row>
    <row r="47" spans="1:13" ht="27" customHeight="1" thickBot="1" x14ac:dyDescent="0.3">
      <c r="A47" s="10" t="s">
        <v>56</v>
      </c>
      <c r="B47" s="11" t="s">
        <v>291</v>
      </c>
      <c r="C47" s="12">
        <v>973</v>
      </c>
      <c r="D47" s="48" t="s">
        <v>223</v>
      </c>
      <c r="E47" s="13"/>
      <c r="F47" s="12"/>
      <c r="G47" s="95">
        <f t="shared" si="2"/>
        <v>20</v>
      </c>
      <c r="H47" s="125"/>
      <c r="I47" s="120">
        <f t="shared" si="1"/>
        <v>20</v>
      </c>
    </row>
    <row r="48" spans="1:13" ht="24.75" thickBot="1" x14ac:dyDescent="0.3">
      <c r="A48" s="17" t="s">
        <v>58</v>
      </c>
      <c r="B48" s="15" t="s">
        <v>59</v>
      </c>
      <c r="C48" s="16">
        <v>973</v>
      </c>
      <c r="D48" s="49" t="s">
        <v>223</v>
      </c>
      <c r="E48" s="16">
        <v>2190000091</v>
      </c>
      <c r="F48" s="16"/>
      <c r="G48" s="94">
        <f t="shared" si="2"/>
        <v>20</v>
      </c>
      <c r="H48" s="126"/>
      <c r="I48" s="112">
        <f t="shared" si="1"/>
        <v>20</v>
      </c>
    </row>
    <row r="49" spans="1:14" ht="24.75" thickBot="1" x14ac:dyDescent="0.3">
      <c r="A49" s="17" t="s">
        <v>60</v>
      </c>
      <c r="B49" s="15" t="s">
        <v>26</v>
      </c>
      <c r="C49" s="16">
        <v>973</v>
      </c>
      <c r="D49" s="49" t="s">
        <v>223</v>
      </c>
      <c r="E49" s="16">
        <v>2190000091</v>
      </c>
      <c r="F49" s="16">
        <v>200</v>
      </c>
      <c r="G49" s="94">
        <v>20</v>
      </c>
      <c r="H49" s="124"/>
      <c r="I49" s="115">
        <f t="shared" si="1"/>
        <v>20</v>
      </c>
    </row>
    <row r="50" spans="1:14" ht="15.75" thickBot="1" x14ac:dyDescent="0.3">
      <c r="A50" s="10">
        <v>5</v>
      </c>
      <c r="B50" s="11" t="s">
        <v>61</v>
      </c>
      <c r="C50" s="12">
        <v>973</v>
      </c>
      <c r="D50" s="48" t="s">
        <v>149</v>
      </c>
      <c r="E50" s="13"/>
      <c r="F50" s="12"/>
      <c r="G50" s="100">
        <f t="shared" ref="G50:G52" si="3">G51</f>
        <v>661.1</v>
      </c>
      <c r="H50" s="119"/>
      <c r="I50" s="146">
        <f t="shared" si="1"/>
        <v>661.1</v>
      </c>
      <c r="M50">
        <v>-37.9</v>
      </c>
    </row>
    <row r="51" spans="1:14" ht="15.75" thickBot="1" x14ac:dyDescent="0.3">
      <c r="A51" s="10" t="s">
        <v>62</v>
      </c>
      <c r="B51" s="11" t="s">
        <v>63</v>
      </c>
      <c r="C51" s="12">
        <v>973</v>
      </c>
      <c r="D51" s="48" t="s">
        <v>150</v>
      </c>
      <c r="E51" s="13"/>
      <c r="F51" s="12"/>
      <c r="G51" s="100">
        <f t="shared" si="3"/>
        <v>661.1</v>
      </c>
      <c r="H51" s="127"/>
      <c r="I51" s="110">
        <f t="shared" si="1"/>
        <v>661.1</v>
      </c>
    </row>
    <row r="52" spans="1:14" ht="48.75" thickBot="1" x14ac:dyDescent="0.3">
      <c r="A52" s="17" t="s">
        <v>64</v>
      </c>
      <c r="B52" s="15" t="s">
        <v>285</v>
      </c>
      <c r="C52" s="16">
        <v>973</v>
      </c>
      <c r="D52" s="49" t="s">
        <v>150</v>
      </c>
      <c r="E52" s="16">
        <v>5100000120</v>
      </c>
      <c r="F52" s="16"/>
      <c r="G52" s="99">
        <f t="shared" si="3"/>
        <v>661.1</v>
      </c>
      <c r="H52" s="126"/>
      <c r="I52" s="112">
        <f t="shared" si="1"/>
        <v>661.1</v>
      </c>
    </row>
    <row r="53" spans="1:14" ht="24.75" thickBot="1" x14ac:dyDescent="0.3">
      <c r="A53" s="17" t="s">
        <v>66</v>
      </c>
      <c r="B53" s="15" t="s">
        <v>26</v>
      </c>
      <c r="C53" s="16">
        <v>973</v>
      </c>
      <c r="D53" s="49" t="s">
        <v>150</v>
      </c>
      <c r="E53" s="16">
        <v>5100000120</v>
      </c>
      <c r="F53" s="16">
        <v>200</v>
      </c>
      <c r="G53" s="99">
        <v>661.1</v>
      </c>
      <c r="H53" s="124"/>
      <c r="I53" s="115">
        <f t="shared" si="1"/>
        <v>661.1</v>
      </c>
    </row>
    <row r="54" spans="1:14" ht="15.75" thickBot="1" x14ac:dyDescent="0.3">
      <c r="A54" s="10">
        <v>6</v>
      </c>
      <c r="B54" s="11" t="s">
        <v>67</v>
      </c>
      <c r="C54" s="12">
        <v>973</v>
      </c>
      <c r="D54" s="48" t="s">
        <v>151</v>
      </c>
      <c r="E54" s="13"/>
      <c r="F54" s="12"/>
      <c r="G54" s="95">
        <f>G55</f>
        <v>43100.3</v>
      </c>
      <c r="H54" s="119">
        <f>H55</f>
        <v>0</v>
      </c>
      <c r="I54" s="146">
        <f>G54+H54</f>
        <v>43100.3</v>
      </c>
    </row>
    <row r="55" spans="1:14" ht="15.75" thickBot="1" x14ac:dyDescent="0.3">
      <c r="A55" s="10" t="s">
        <v>68</v>
      </c>
      <c r="B55" s="11" t="s">
        <v>69</v>
      </c>
      <c r="C55" s="12">
        <v>973</v>
      </c>
      <c r="D55" s="48" t="s">
        <v>152</v>
      </c>
      <c r="E55" s="13"/>
      <c r="F55" s="12"/>
      <c r="G55" s="95">
        <f>G56+G59+G62</f>
        <v>43100.3</v>
      </c>
      <c r="H55" s="127">
        <f>H56+H59</f>
        <v>0</v>
      </c>
      <c r="I55" s="110">
        <f>G55+H55</f>
        <v>43100.3</v>
      </c>
    </row>
    <row r="56" spans="1:14" s="42" customFormat="1" ht="15.75" thickBot="1" x14ac:dyDescent="0.3">
      <c r="A56" s="32" t="s">
        <v>70</v>
      </c>
      <c r="B56" s="11" t="s">
        <v>204</v>
      </c>
      <c r="C56" s="12">
        <v>973</v>
      </c>
      <c r="D56" s="48" t="s">
        <v>152</v>
      </c>
      <c r="E56" s="12">
        <v>6000000131</v>
      </c>
      <c r="F56" s="12"/>
      <c r="G56" s="95">
        <f>G57+G58</f>
        <v>20221.400000000001</v>
      </c>
      <c r="H56" s="119">
        <f>H57</f>
        <v>-55</v>
      </c>
      <c r="I56" s="146">
        <f>G56+H56</f>
        <v>20166.400000000001</v>
      </c>
      <c r="J56"/>
      <c r="K56" s="153"/>
    </row>
    <row r="57" spans="1:14" ht="24.75" thickBot="1" x14ac:dyDescent="0.3">
      <c r="A57" s="17" t="s">
        <v>71</v>
      </c>
      <c r="B57" s="15" t="s">
        <v>26</v>
      </c>
      <c r="C57" s="16">
        <v>973</v>
      </c>
      <c r="D57" s="49" t="s">
        <v>152</v>
      </c>
      <c r="E57" s="16">
        <v>6000000131</v>
      </c>
      <c r="F57" s="16">
        <v>200</v>
      </c>
      <c r="G57" s="94">
        <v>20161.400000000001</v>
      </c>
      <c r="H57" s="124">
        <v>-55</v>
      </c>
      <c r="I57" s="115">
        <f t="shared" si="1"/>
        <v>20106.400000000001</v>
      </c>
      <c r="K57" s="154"/>
    </row>
    <row r="58" spans="1:14" ht="15.75" thickBot="1" x14ac:dyDescent="0.3">
      <c r="A58" s="17" t="s">
        <v>72</v>
      </c>
      <c r="B58" s="15" t="s">
        <v>28</v>
      </c>
      <c r="C58" s="16">
        <v>973</v>
      </c>
      <c r="D58" s="49" t="s">
        <v>152</v>
      </c>
      <c r="E58" s="16">
        <v>6000000131</v>
      </c>
      <c r="F58" s="16">
        <v>800</v>
      </c>
      <c r="G58" s="94">
        <v>60</v>
      </c>
      <c r="H58" s="126"/>
      <c r="I58" s="112">
        <f t="shared" si="1"/>
        <v>60</v>
      </c>
      <c r="K58" s="154"/>
      <c r="M58">
        <v>-133</v>
      </c>
    </row>
    <row r="59" spans="1:14" s="42" customFormat="1" ht="36.75" thickBot="1" x14ac:dyDescent="0.3">
      <c r="A59" s="32" t="s">
        <v>73</v>
      </c>
      <c r="B59" s="11" t="s">
        <v>286</v>
      </c>
      <c r="C59" s="12">
        <v>973</v>
      </c>
      <c r="D59" s="48" t="s">
        <v>152</v>
      </c>
      <c r="E59" s="12">
        <v>6000000151</v>
      </c>
      <c r="F59" s="12"/>
      <c r="G59" s="95">
        <f>G60+G61</f>
        <v>4787.1000000000004</v>
      </c>
      <c r="H59" s="127">
        <f>H60</f>
        <v>55</v>
      </c>
      <c r="I59" s="110">
        <f t="shared" si="1"/>
        <v>4842.1000000000004</v>
      </c>
      <c r="J59"/>
      <c r="K59" s="153"/>
      <c r="M59" s="42">
        <v>-55.1</v>
      </c>
      <c r="N59" s="153"/>
    </row>
    <row r="60" spans="1:14" ht="24.75" thickBot="1" x14ac:dyDescent="0.3">
      <c r="A60" s="17" t="s">
        <v>75</v>
      </c>
      <c r="B60" s="15" t="s">
        <v>26</v>
      </c>
      <c r="C60" s="16">
        <v>973</v>
      </c>
      <c r="D60" s="49" t="s">
        <v>152</v>
      </c>
      <c r="E60" s="16">
        <v>6000000151</v>
      </c>
      <c r="F60" s="16">
        <v>200</v>
      </c>
      <c r="G60" s="94">
        <v>4550.8</v>
      </c>
      <c r="H60" s="124">
        <v>55</v>
      </c>
      <c r="I60" s="115">
        <f t="shared" si="1"/>
        <v>4605.8</v>
      </c>
    </row>
    <row r="61" spans="1:14" ht="15.75" thickBot="1" x14ac:dyDescent="0.3">
      <c r="A61" s="148" t="s">
        <v>280</v>
      </c>
      <c r="B61" s="15" t="s">
        <v>28</v>
      </c>
      <c r="C61" s="16">
        <v>973</v>
      </c>
      <c r="D61" s="49" t="s">
        <v>152</v>
      </c>
      <c r="E61" s="16">
        <v>6000000151</v>
      </c>
      <c r="F61" s="16">
        <v>800</v>
      </c>
      <c r="G61" s="94">
        <v>236.3</v>
      </c>
      <c r="H61" s="126"/>
      <c r="I61" s="112">
        <f t="shared" si="1"/>
        <v>236.3</v>
      </c>
    </row>
    <row r="62" spans="1:14" s="42" customFormat="1" ht="15.75" thickBot="1" x14ac:dyDescent="0.3">
      <c r="A62" s="32" t="s">
        <v>76</v>
      </c>
      <c r="B62" s="11" t="s">
        <v>287</v>
      </c>
      <c r="C62" s="12">
        <v>973</v>
      </c>
      <c r="D62" s="48" t="s">
        <v>152</v>
      </c>
      <c r="E62" s="12">
        <v>6000400005</v>
      </c>
      <c r="F62" s="12"/>
      <c r="G62" s="95">
        <f>G63</f>
        <v>18091.8</v>
      </c>
      <c r="H62" s="127"/>
      <c r="I62" s="110">
        <f>G62+H62</f>
        <v>18091.8</v>
      </c>
      <c r="J62"/>
      <c r="M62" s="42">
        <v>-738.8</v>
      </c>
    </row>
    <row r="63" spans="1:14" ht="24.75" thickBot="1" x14ac:dyDescent="0.3">
      <c r="A63" s="17" t="s">
        <v>78</v>
      </c>
      <c r="B63" s="15" t="s">
        <v>26</v>
      </c>
      <c r="C63" s="16">
        <v>973</v>
      </c>
      <c r="D63" s="49" t="s">
        <v>152</v>
      </c>
      <c r="E63" s="16">
        <v>6000400005</v>
      </c>
      <c r="F63" s="16">
        <v>200</v>
      </c>
      <c r="G63" s="94">
        <v>18091.8</v>
      </c>
      <c r="H63" s="126"/>
      <c r="I63" s="112">
        <f t="shared" si="1"/>
        <v>18091.8</v>
      </c>
    </row>
    <row r="64" spans="1:14" ht="15.75" thickBot="1" x14ac:dyDescent="0.3">
      <c r="A64" s="10">
        <v>7</v>
      </c>
      <c r="B64" s="11" t="s">
        <v>79</v>
      </c>
      <c r="C64" s="12">
        <v>973</v>
      </c>
      <c r="D64" s="48" t="s">
        <v>153</v>
      </c>
      <c r="E64" s="13"/>
      <c r="F64" s="12"/>
      <c r="G64" s="95">
        <f>G65+G68</f>
        <v>892</v>
      </c>
      <c r="H64" s="127"/>
      <c r="I64" s="110">
        <f t="shared" si="1"/>
        <v>892</v>
      </c>
    </row>
    <row r="65" spans="1:13" ht="24.75" thickBot="1" x14ac:dyDescent="0.3">
      <c r="A65" s="10" t="s">
        <v>80</v>
      </c>
      <c r="B65" s="11" t="s">
        <v>81</v>
      </c>
      <c r="C65" s="12">
        <v>973</v>
      </c>
      <c r="D65" s="48" t="s">
        <v>154</v>
      </c>
      <c r="E65" s="13"/>
      <c r="F65" s="12"/>
      <c r="G65" s="95">
        <f>G66</f>
        <v>78</v>
      </c>
      <c r="H65" s="119"/>
      <c r="I65" s="146">
        <f t="shared" si="1"/>
        <v>78</v>
      </c>
    </row>
    <row r="66" spans="1:13" ht="48.75" thickBot="1" x14ac:dyDescent="0.3">
      <c r="A66" s="17" t="s">
        <v>82</v>
      </c>
      <c r="B66" s="15" t="s">
        <v>288</v>
      </c>
      <c r="C66" s="16">
        <v>973</v>
      </c>
      <c r="D66" s="49" t="s">
        <v>154</v>
      </c>
      <c r="E66" s="16">
        <v>9900000180</v>
      </c>
      <c r="F66" s="16"/>
      <c r="G66" s="94">
        <f>G67</f>
        <v>78</v>
      </c>
      <c r="H66" s="124"/>
      <c r="I66" s="115">
        <f t="shared" si="1"/>
        <v>78</v>
      </c>
    </row>
    <row r="67" spans="1:13" ht="24.75" thickBot="1" x14ac:dyDescent="0.3">
      <c r="A67" s="17" t="s">
        <v>84</v>
      </c>
      <c r="B67" s="15" t="s">
        <v>26</v>
      </c>
      <c r="C67" s="16">
        <v>973</v>
      </c>
      <c r="D67" s="49" t="s">
        <v>154</v>
      </c>
      <c r="E67" s="16">
        <v>9900000180</v>
      </c>
      <c r="F67" s="16">
        <v>200</v>
      </c>
      <c r="G67" s="94">
        <v>78</v>
      </c>
      <c r="H67" s="126"/>
      <c r="I67" s="112">
        <f t="shared" si="1"/>
        <v>78</v>
      </c>
    </row>
    <row r="68" spans="1:13" ht="15.75" thickBot="1" x14ac:dyDescent="0.3">
      <c r="A68" s="10" t="s">
        <v>85</v>
      </c>
      <c r="B68" s="11" t="s">
        <v>86</v>
      </c>
      <c r="C68" s="12">
        <v>973</v>
      </c>
      <c r="D68" s="48" t="s">
        <v>155</v>
      </c>
      <c r="E68" s="13"/>
      <c r="F68" s="12"/>
      <c r="G68" s="95">
        <f>G69+G71+G73+G75</f>
        <v>814</v>
      </c>
      <c r="H68" s="127"/>
      <c r="I68" s="110">
        <f t="shared" si="1"/>
        <v>814</v>
      </c>
    </row>
    <row r="69" spans="1:13" ht="24.75" thickBot="1" x14ac:dyDescent="0.3">
      <c r="A69" s="32" t="s">
        <v>87</v>
      </c>
      <c r="B69" s="11" t="s">
        <v>88</v>
      </c>
      <c r="C69" s="12">
        <v>973</v>
      </c>
      <c r="D69" s="48" t="s">
        <v>155</v>
      </c>
      <c r="E69" s="12">
        <v>4310000191</v>
      </c>
      <c r="F69" s="12"/>
      <c r="G69" s="95">
        <f>G70</f>
        <v>612.5</v>
      </c>
      <c r="H69" s="119"/>
      <c r="I69" s="146">
        <f t="shared" si="1"/>
        <v>612.5</v>
      </c>
    </row>
    <row r="70" spans="1:13" ht="24.75" thickBot="1" x14ac:dyDescent="0.3">
      <c r="A70" s="17" t="s">
        <v>89</v>
      </c>
      <c r="B70" s="15" t="s">
        <v>26</v>
      </c>
      <c r="C70" s="16">
        <v>973</v>
      </c>
      <c r="D70" s="49" t="s">
        <v>155</v>
      </c>
      <c r="E70" s="16">
        <v>4310000191</v>
      </c>
      <c r="F70" s="16">
        <v>200</v>
      </c>
      <c r="G70" s="94">
        <v>612.5</v>
      </c>
      <c r="H70" s="124"/>
      <c r="I70" s="115">
        <f t="shared" si="1"/>
        <v>612.5</v>
      </c>
    </row>
    <row r="71" spans="1:13" ht="36.75" thickBot="1" x14ac:dyDescent="0.3">
      <c r="A71" s="32" t="s">
        <v>90</v>
      </c>
      <c r="B71" s="11" t="s">
        <v>93</v>
      </c>
      <c r="C71" s="12">
        <v>973</v>
      </c>
      <c r="D71" s="48" t="s">
        <v>155</v>
      </c>
      <c r="E71" s="12">
        <v>7950200511</v>
      </c>
      <c r="F71" s="12"/>
      <c r="G71" s="95">
        <f>G72</f>
        <v>70</v>
      </c>
      <c r="H71" s="119"/>
      <c r="I71" s="146">
        <f t="shared" ref="I71:I97" si="4">G71+H71</f>
        <v>70</v>
      </c>
    </row>
    <row r="72" spans="1:13" ht="24.75" thickBot="1" x14ac:dyDescent="0.3">
      <c r="A72" s="17" t="s">
        <v>208</v>
      </c>
      <c r="B72" s="15" t="s">
        <v>26</v>
      </c>
      <c r="C72" s="16">
        <v>973</v>
      </c>
      <c r="D72" s="49" t="s">
        <v>155</v>
      </c>
      <c r="E72" s="16">
        <v>7950200511</v>
      </c>
      <c r="F72" s="16">
        <v>200</v>
      </c>
      <c r="G72" s="94">
        <v>70</v>
      </c>
      <c r="H72" s="124"/>
      <c r="I72" s="115">
        <f t="shared" si="4"/>
        <v>70</v>
      </c>
    </row>
    <row r="73" spans="1:13" ht="36.75" thickBot="1" x14ac:dyDescent="0.3">
      <c r="A73" s="32" t="s">
        <v>92</v>
      </c>
      <c r="B73" s="11" t="s">
        <v>96</v>
      </c>
      <c r="C73" s="12">
        <v>973</v>
      </c>
      <c r="D73" s="48" t="s">
        <v>155</v>
      </c>
      <c r="E73" s="12">
        <v>7950400531</v>
      </c>
      <c r="F73" s="12"/>
      <c r="G73" s="95">
        <f>G74</f>
        <v>76.5</v>
      </c>
      <c r="H73" s="119"/>
      <c r="I73" s="146">
        <f t="shared" si="4"/>
        <v>76.5</v>
      </c>
    </row>
    <row r="74" spans="1:13" ht="24.75" thickBot="1" x14ac:dyDescent="0.3">
      <c r="A74" s="17" t="s">
        <v>94</v>
      </c>
      <c r="B74" s="15" t="s">
        <v>26</v>
      </c>
      <c r="C74" s="16">
        <v>973</v>
      </c>
      <c r="D74" s="49" t="s">
        <v>155</v>
      </c>
      <c r="E74" s="16">
        <v>7950400531</v>
      </c>
      <c r="F74" s="16">
        <v>200</v>
      </c>
      <c r="G74" s="94">
        <v>76.5</v>
      </c>
      <c r="H74" s="124"/>
      <c r="I74" s="115">
        <f t="shared" si="4"/>
        <v>76.5</v>
      </c>
    </row>
    <row r="75" spans="1:13" ht="48.75" thickBot="1" x14ac:dyDescent="0.3">
      <c r="A75" s="32" t="s">
        <v>95</v>
      </c>
      <c r="B75" s="11" t="s">
        <v>99</v>
      </c>
      <c r="C75" s="12">
        <v>973</v>
      </c>
      <c r="D75" s="48" t="s">
        <v>155</v>
      </c>
      <c r="E75" s="12">
        <v>7950500521</v>
      </c>
      <c r="F75" s="12"/>
      <c r="G75" s="95">
        <f>G76</f>
        <v>55</v>
      </c>
      <c r="H75" s="119"/>
      <c r="I75" s="146">
        <f t="shared" si="4"/>
        <v>55</v>
      </c>
    </row>
    <row r="76" spans="1:13" ht="24.75" thickBot="1" x14ac:dyDescent="0.3">
      <c r="A76" s="17" t="s">
        <v>97</v>
      </c>
      <c r="B76" s="15" t="s">
        <v>26</v>
      </c>
      <c r="C76" s="16">
        <v>973</v>
      </c>
      <c r="D76" s="49" t="s">
        <v>155</v>
      </c>
      <c r="E76" s="16">
        <v>7950500521</v>
      </c>
      <c r="F76" s="16">
        <v>200</v>
      </c>
      <c r="G76" s="94">
        <v>55</v>
      </c>
      <c r="H76" s="124"/>
      <c r="I76" s="115">
        <f t="shared" si="4"/>
        <v>55</v>
      </c>
    </row>
    <row r="77" spans="1:13" ht="15.75" thickBot="1" x14ac:dyDescent="0.3">
      <c r="A77" s="10">
        <v>8</v>
      </c>
      <c r="B77" s="11" t="s">
        <v>101</v>
      </c>
      <c r="C77" s="12">
        <v>973</v>
      </c>
      <c r="D77" s="48" t="s">
        <v>156</v>
      </c>
      <c r="E77" s="13"/>
      <c r="F77" s="12"/>
      <c r="G77" s="95">
        <f>G78</f>
        <v>37640.699999999997</v>
      </c>
      <c r="H77" s="151"/>
      <c r="I77" s="146">
        <f>G77+H77</f>
        <v>37640.699999999997</v>
      </c>
    </row>
    <row r="78" spans="1:13" ht="15.75" thickBot="1" x14ac:dyDescent="0.3">
      <c r="A78" s="10" t="s">
        <v>102</v>
      </c>
      <c r="B78" s="11" t="s">
        <v>103</v>
      </c>
      <c r="C78" s="12">
        <v>973</v>
      </c>
      <c r="D78" s="48" t="s">
        <v>157</v>
      </c>
      <c r="E78" s="13"/>
      <c r="F78" s="12"/>
      <c r="G78" s="95">
        <f>G79+G81</f>
        <v>37640.699999999997</v>
      </c>
      <c r="H78" s="152"/>
      <c r="I78" s="110">
        <f t="shared" si="4"/>
        <v>37640.699999999997</v>
      </c>
    </row>
    <row r="79" spans="1:13" s="42" customFormat="1" ht="24.75" thickBot="1" x14ac:dyDescent="0.3">
      <c r="A79" s="32" t="s">
        <v>104</v>
      </c>
      <c r="B79" s="11" t="s">
        <v>105</v>
      </c>
      <c r="C79" s="12">
        <v>973</v>
      </c>
      <c r="D79" s="48" t="s">
        <v>157</v>
      </c>
      <c r="E79" s="12">
        <v>4500200201</v>
      </c>
      <c r="F79" s="12"/>
      <c r="G79" s="95">
        <f>G80</f>
        <v>8466.9</v>
      </c>
      <c r="H79" s="151"/>
      <c r="I79" s="146">
        <f t="shared" si="4"/>
        <v>8466.9</v>
      </c>
      <c r="J79" s="154">
        <v>-1062.2</v>
      </c>
      <c r="K79" s="42">
        <v>-145.4</v>
      </c>
      <c r="L79" s="42">
        <v>-410</v>
      </c>
      <c r="M79" s="42">
        <v>-905.5</v>
      </c>
    </row>
    <row r="80" spans="1:13" ht="24.75" thickBot="1" x14ac:dyDescent="0.3">
      <c r="A80" s="17" t="s">
        <v>106</v>
      </c>
      <c r="B80" s="15" t="s">
        <v>26</v>
      </c>
      <c r="C80" s="16">
        <v>973</v>
      </c>
      <c r="D80" s="49" t="s">
        <v>157</v>
      </c>
      <c r="E80" s="16">
        <v>4500200201</v>
      </c>
      <c r="F80" s="16">
        <v>200</v>
      </c>
      <c r="G80" s="94">
        <v>8466.9</v>
      </c>
      <c r="H80" s="159"/>
      <c r="I80" s="115">
        <f t="shared" si="4"/>
        <v>8466.9</v>
      </c>
      <c r="K80" s="154"/>
    </row>
    <row r="81" spans="1:12" s="42" customFormat="1" ht="24.75" thickBot="1" x14ac:dyDescent="0.3">
      <c r="A81" s="32" t="s">
        <v>107</v>
      </c>
      <c r="B81" s="11" t="s">
        <v>108</v>
      </c>
      <c r="C81" s="12">
        <v>973</v>
      </c>
      <c r="D81" s="48" t="s">
        <v>157</v>
      </c>
      <c r="E81" s="12">
        <v>4500400192</v>
      </c>
      <c r="F81" s="12"/>
      <c r="G81" s="95">
        <f>G82</f>
        <v>29173.8</v>
      </c>
      <c r="H81" s="158"/>
      <c r="I81" s="146">
        <f t="shared" si="4"/>
        <v>29173.8</v>
      </c>
      <c r="J81"/>
    </row>
    <row r="82" spans="1:12" ht="24.75" thickBot="1" x14ac:dyDescent="0.3">
      <c r="A82" s="17" t="s">
        <v>109</v>
      </c>
      <c r="B82" s="15" t="s">
        <v>26</v>
      </c>
      <c r="C82" s="16">
        <v>973</v>
      </c>
      <c r="D82" s="49" t="s">
        <v>157</v>
      </c>
      <c r="E82" s="16">
        <v>4500400192</v>
      </c>
      <c r="F82" s="16">
        <v>200</v>
      </c>
      <c r="G82" s="94">
        <v>29173.8</v>
      </c>
      <c r="H82" s="159"/>
      <c r="I82" s="115">
        <f t="shared" si="4"/>
        <v>29173.8</v>
      </c>
      <c r="J82">
        <v>-454.6</v>
      </c>
      <c r="L82">
        <v>-1720</v>
      </c>
    </row>
    <row r="83" spans="1:12" ht="15.75" thickBot="1" x14ac:dyDescent="0.3">
      <c r="A83" s="10">
        <v>9</v>
      </c>
      <c r="B83" s="11" t="s">
        <v>110</v>
      </c>
      <c r="C83" s="12">
        <v>973</v>
      </c>
      <c r="D83" s="48">
        <v>1000</v>
      </c>
      <c r="E83" s="13"/>
      <c r="F83" s="12"/>
      <c r="G83" s="95">
        <f>G84+G87+G90</f>
        <v>14502.6</v>
      </c>
      <c r="H83" s="149"/>
      <c r="I83" s="146">
        <f>G83+H83</f>
        <v>14502.6</v>
      </c>
      <c r="K83">
        <v>155.4</v>
      </c>
    </row>
    <row r="84" spans="1:12" ht="15.75" thickBot="1" x14ac:dyDescent="0.3">
      <c r="A84" s="10" t="s">
        <v>111</v>
      </c>
      <c r="B84" s="11" t="s">
        <v>112</v>
      </c>
      <c r="C84" s="12">
        <v>973</v>
      </c>
      <c r="D84" s="48">
        <v>1001</v>
      </c>
      <c r="E84" s="13"/>
      <c r="F84" s="12"/>
      <c r="G84" s="95">
        <f>G85</f>
        <v>974.3</v>
      </c>
      <c r="H84" s="150"/>
      <c r="I84" s="110">
        <f t="shared" si="4"/>
        <v>974.3</v>
      </c>
    </row>
    <row r="85" spans="1:12" ht="36.75" thickBot="1" x14ac:dyDescent="0.3">
      <c r="A85" s="17" t="s">
        <v>113</v>
      </c>
      <c r="B85" s="15" t="s">
        <v>289</v>
      </c>
      <c r="C85" s="16">
        <v>973</v>
      </c>
      <c r="D85" s="49">
        <v>1001</v>
      </c>
      <c r="E85" s="16">
        <v>5050200231</v>
      </c>
      <c r="F85" s="16"/>
      <c r="G85" s="94">
        <f>G86</f>
        <v>974.3</v>
      </c>
      <c r="H85" s="109"/>
      <c r="I85" s="112">
        <f t="shared" si="4"/>
        <v>974.3</v>
      </c>
      <c r="J85" s="154"/>
    </row>
    <row r="86" spans="1:12" ht="15.75" thickBot="1" x14ac:dyDescent="0.3">
      <c r="A86" s="17" t="s">
        <v>114</v>
      </c>
      <c r="B86" s="15" t="s">
        <v>115</v>
      </c>
      <c r="C86" s="16">
        <v>973</v>
      </c>
      <c r="D86" s="49">
        <v>1001</v>
      </c>
      <c r="E86" s="16">
        <v>5050200231</v>
      </c>
      <c r="F86" s="16">
        <v>300</v>
      </c>
      <c r="G86" s="94">
        <v>974.3</v>
      </c>
      <c r="H86" s="109"/>
      <c r="I86" s="115">
        <f t="shared" si="4"/>
        <v>974.3</v>
      </c>
    </row>
    <row r="87" spans="1:12" ht="15.75" thickBot="1" x14ac:dyDescent="0.3">
      <c r="A87" s="10">
        <v>9.1999999999999993</v>
      </c>
      <c r="B87" s="11" t="s">
        <v>116</v>
      </c>
      <c r="C87" s="12">
        <v>973</v>
      </c>
      <c r="D87" s="48">
        <v>1003</v>
      </c>
      <c r="E87" s="13"/>
      <c r="F87" s="12"/>
      <c r="G87" s="95">
        <f>G88</f>
        <v>597.1</v>
      </c>
      <c r="H87" s="114"/>
      <c r="I87" s="146">
        <f t="shared" si="4"/>
        <v>597.1</v>
      </c>
    </row>
    <row r="88" spans="1:12" ht="24.75" thickBot="1" x14ac:dyDescent="0.3">
      <c r="A88" s="17" t="s">
        <v>117</v>
      </c>
      <c r="B88" s="15" t="s">
        <v>290</v>
      </c>
      <c r="C88" s="16">
        <v>973</v>
      </c>
      <c r="D88" s="49">
        <v>1003</v>
      </c>
      <c r="E88" s="16">
        <v>5050200232</v>
      </c>
      <c r="F88" s="16"/>
      <c r="G88" s="94">
        <f>G89</f>
        <v>597.1</v>
      </c>
      <c r="H88" s="113"/>
      <c r="I88" s="115">
        <f t="shared" si="4"/>
        <v>597.1</v>
      </c>
    </row>
    <row r="89" spans="1:12" ht="15.75" thickBot="1" x14ac:dyDescent="0.3">
      <c r="A89" s="17" t="s">
        <v>118</v>
      </c>
      <c r="B89" s="15" t="s">
        <v>115</v>
      </c>
      <c r="C89" s="16">
        <v>973</v>
      </c>
      <c r="D89" s="49">
        <v>1003</v>
      </c>
      <c r="E89" s="16">
        <v>5050200232</v>
      </c>
      <c r="F89" s="16">
        <v>300</v>
      </c>
      <c r="G89" s="94">
        <v>597.1</v>
      </c>
      <c r="H89" s="114"/>
      <c r="I89" s="112">
        <f t="shared" si="4"/>
        <v>597.1</v>
      </c>
    </row>
    <row r="90" spans="1:12" ht="15.75" thickBot="1" x14ac:dyDescent="0.3">
      <c r="A90" s="10" t="s">
        <v>119</v>
      </c>
      <c r="B90" s="11" t="s">
        <v>120</v>
      </c>
      <c r="C90" s="12">
        <v>973</v>
      </c>
      <c r="D90" s="48">
        <v>1004</v>
      </c>
      <c r="E90" s="13"/>
      <c r="F90" s="12"/>
      <c r="G90" s="95">
        <f>G91+G96</f>
        <v>12931.2</v>
      </c>
      <c r="H90" s="191">
        <f>H91+H96</f>
        <v>2252.5</v>
      </c>
      <c r="I90" s="110">
        <f t="shared" si="4"/>
        <v>15183.7</v>
      </c>
    </row>
    <row r="91" spans="1:12" x14ac:dyDescent="0.25">
      <c r="A91" s="219" t="s">
        <v>121</v>
      </c>
      <c r="B91" s="223" t="s">
        <v>140</v>
      </c>
      <c r="C91" s="219">
        <v>973</v>
      </c>
      <c r="D91" s="227">
        <v>1004</v>
      </c>
      <c r="E91" s="217" t="s">
        <v>122</v>
      </c>
      <c r="F91" s="219"/>
      <c r="G91" s="242">
        <f>G95</f>
        <v>8638.7000000000007</v>
      </c>
      <c r="H91" s="242">
        <f>H95</f>
        <v>1491.4</v>
      </c>
      <c r="I91" s="235">
        <f t="shared" si="4"/>
        <v>10130.1</v>
      </c>
    </row>
    <row r="92" spans="1:12" x14ac:dyDescent="0.25">
      <c r="A92" s="229"/>
      <c r="B92" s="224"/>
      <c r="C92" s="229"/>
      <c r="D92" s="230"/>
      <c r="E92" s="245"/>
      <c r="F92" s="229"/>
      <c r="G92" s="244"/>
      <c r="H92" s="244"/>
      <c r="I92" s="236"/>
    </row>
    <row r="93" spans="1:12" x14ac:dyDescent="0.25">
      <c r="A93" s="229"/>
      <c r="B93" s="224"/>
      <c r="C93" s="229"/>
      <c r="D93" s="230"/>
      <c r="E93" s="245"/>
      <c r="F93" s="229"/>
      <c r="G93" s="244"/>
      <c r="H93" s="244"/>
      <c r="I93" s="236"/>
    </row>
    <row r="94" spans="1:12" ht="15.75" thickBot="1" x14ac:dyDescent="0.3">
      <c r="A94" s="220"/>
      <c r="B94" s="225"/>
      <c r="C94" s="220"/>
      <c r="D94" s="228"/>
      <c r="E94" s="218"/>
      <c r="F94" s="220"/>
      <c r="G94" s="243"/>
      <c r="H94" s="243"/>
      <c r="I94" s="236"/>
    </row>
    <row r="95" spans="1:12" ht="24.75" thickBot="1" x14ac:dyDescent="0.3">
      <c r="A95" s="17" t="s">
        <v>123</v>
      </c>
      <c r="B95" s="15" t="s">
        <v>115</v>
      </c>
      <c r="C95" s="16">
        <v>973</v>
      </c>
      <c r="D95" s="49">
        <v>1004</v>
      </c>
      <c r="E95" s="20" t="s">
        <v>122</v>
      </c>
      <c r="F95" s="16">
        <v>300</v>
      </c>
      <c r="G95" s="94">
        <v>8638.7000000000007</v>
      </c>
      <c r="H95" s="192">
        <v>1491.4</v>
      </c>
      <c r="I95" s="115">
        <f t="shared" si="4"/>
        <v>10130.1</v>
      </c>
    </row>
    <row r="96" spans="1:12" ht="48.75" thickBot="1" x14ac:dyDescent="0.3">
      <c r="A96" s="32" t="s">
        <v>124</v>
      </c>
      <c r="B96" s="11" t="s">
        <v>125</v>
      </c>
      <c r="C96" s="12">
        <v>973</v>
      </c>
      <c r="D96" s="48">
        <v>1004</v>
      </c>
      <c r="E96" s="40" t="s">
        <v>126</v>
      </c>
      <c r="F96" s="12"/>
      <c r="G96" s="95">
        <f>G97</f>
        <v>4292.5</v>
      </c>
      <c r="H96" s="190">
        <f>H97</f>
        <v>761.1</v>
      </c>
      <c r="I96" s="146">
        <f t="shared" si="4"/>
        <v>5053.6000000000004</v>
      </c>
    </row>
    <row r="97" spans="1:13" ht="24.75" thickBot="1" x14ac:dyDescent="0.3">
      <c r="A97" s="17" t="s">
        <v>127</v>
      </c>
      <c r="B97" s="15" t="s">
        <v>115</v>
      </c>
      <c r="C97" s="16">
        <v>973</v>
      </c>
      <c r="D97" s="49">
        <v>1004</v>
      </c>
      <c r="E97" s="20" t="s">
        <v>126</v>
      </c>
      <c r="F97" s="16">
        <v>300</v>
      </c>
      <c r="G97" s="94">
        <v>4292.5</v>
      </c>
      <c r="H97" s="113">
        <v>761.1</v>
      </c>
      <c r="I97" s="115">
        <f t="shared" si="4"/>
        <v>5053.6000000000004</v>
      </c>
    </row>
    <row r="98" spans="1:13" x14ac:dyDescent="0.25">
      <c r="A98" s="219">
        <v>10</v>
      </c>
      <c r="B98" s="29" t="s">
        <v>133</v>
      </c>
      <c r="C98" s="219">
        <v>973</v>
      </c>
      <c r="D98" s="227">
        <v>1200</v>
      </c>
      <c r="E98" s="231"/>
      <c r="F98" s="219"/>
      <c r="G98" s="242">
        <f>G100</f>
        <v>3832.3</v>
      </c>
      <c r="H98" s="233"/>
      <c r="I98" s="235">
        <f>G98+H98</f>
        <v>3832.3</v>
      </c>
    </row>
    <row r="99" spans="1:13" ht="15.75" thickBot="1" x14ac:dyDescent="0.3">
      <c r="A99" s="220"/>
      <c r="B99" s="11" t="s">
        <v>134</v>
      </c>
      <c r="C99" s="220"/>
      <c r="D99" s="228"/>
      <c r="E99" s="232"/>
      <c r="F99" s="220"/>
      <c r="G99" s="243"/>
      <c r="H99" s="234"/>
      <c r="I99" s="236"/>
      <c r="J99">
        <v>-467.7</v>
      </c>
    </row>
    <row r="100" spans="1:13" ht="15.75" thickBot="1" x14ac:dyDescent="0.3">
      <c r="A100" s="10" t="s">
        <v>128</v>
      </c>
      <c r="B100" s="11" t="s">
        <v>136</v>
      </c>
      <c r="C100" s="12">
        <v>973</v>
      </c>
      <c r="D100" s="48">
        <v>1202</v>
      </c>
      <c r="E100" s="13"/>
      <c r="F100" s="12"/>
      <c r="G100" s="95">
        <f>G101</f>
        <v>3832.3</v>
      </c>
      <c r="H100" s="121"/>
      <c r="I100" s="110">
        <f>G100+H100</f>
        <v>3832.3</v>
      </c>
    </row>
    <row r="101" spans="1:13" ht="48.75" thickBot="1" x14ac:dyDescent="0.3">
      <c r="A101" s="17" t="s">
        <v>130</v>
      </c>
      <c r="B101" s="15" t="s">
        <v>137</v>
      </c>
      <c r="C101" s="16">
        <v>973</v>
      </c>
      <c r="D101" s="49">
        <v>1202</v>
      </c>
      <c r="E101" s="20">
        <v>4570000251</v>
      </c>
      <c r="F101" s="16"/>
      <c r="G101" s="94">
        <f>G102</f>
        <v>3832.3</v>
      </c>
      <c r="H101" s="114"/>
      <c r="I101" s="112">
        <f>G101+H101</f>
        <v>3832.3</v>
      </c>
      <c r="L101">
        <v>2150</v>
      </c>
      <c r="M101">
        <v>1870.3</v>
      </c>
    </row>
    <row r="102" spans="1:13" ht="24.75" thickBot="1" x14ac:dyDescent="0.3">
      <c r="A102" s="17" t="s">
        <v>132</v>
      </c>
      <c r="B102" s="15" t="s">
        <v>26</v>
      </c>
      <c r="C102" s="16">
        <v>973</v>
      </c>
      <c r="D102" s="49">
        <v>120</v>
      </c>
      <c r="E102" s="20">
        <v>4570000251</v>
      </c>
      <c r="F102" s="16">
        <v>200</v>
      </c>
      <c r="G102" s="94">
        <v>3832.3</v>
      </c>
      <c r="H102" s="113"/>
      <c r="I102" s="115">
        <f>G102+H102</f>
        <v>3832.3</v>
      </c>
    </row>
    <row r="103" spans="1:13" ht="15.75" thickBot="1" x14ac:dyDescent="0.3">
      <c r="A103" s="30"/>
      <c r="B103" s="31" t="s">
        <v>139</v>
      </c>
      <c r="C103" s="24"/>
      <c r="D103" s="50"/>
      <c r="E103" s="24"/>
      <c r="F103" s="23"/>
      <c r="G103" s="93">
        <f>G8+G25</f>
        <v>133951.1</v>
      </c>
      <c r="H103" s="161">
        <f>H90</f>
        <v>2252.5</v>
      </c>
      <c r="I103" s="120">
        <f>G103+H103</f>
        <v>136203.6</v>
      </c>
      <c r="J103">
        <f>SUM(J43:J102)</f>
        <v>-2301.2999999999997</v>
      </c>
      <c r="K103">
        <f>SUM(K43:K102)</f>
        <v>0</v>
      </c>
      <c r="L103">
        <f>SUM(L43:L102)</f>
        <v>0</v>
      </c>
      <c r="M103">
        <f>SUM(M43:M102)</f>
        <v>0</v>
      </c>
    </row>
    <row r="104" spans="1:13" x14ac:dyDescent="0.25">
      <c r="A104" s="1"/>
    </row>
    <row r="105" spans="1:13" x14ac:dyDescent="0.25">
      <c r="A105" s="3"/>
      <c r="F105" s="3"/>
    </row>
    <row r="106" spans="1:13" x14ac:dyDescent="0.25">
      <c r="K106" s="156"/>
    </row>
  </sheetData>
  <mergeCells count="37">
    <mergeCell ref="C1:I2"/>
    <mergeCell ref="H5:H6"/>
    <mergeCell ref="I5:I6"/>
    <mergeCell ref="H91:H94"/>
    <mergeCell ref="I91:I94"/>
    <mergeCell ref="C3:I3"/>
    <mergeCell ref="H98:H99"/>
    <mergeCell ref="I98:I99"/>
    <mergeCell ref="H30:H31"/>
    <mergeCell ref="I30:I31"/>
    <mergeCell ref="B4:F4"/>
    <mergeCell ref="G98:G99"/>
    <mergeCell ref="G30:G31"/>
    <mergeCell ref="G91:G94"/>
    <mergeCell ref="E91:E94"/>
    <mergeCell ref="F91:F94"/>
    <mergeCell ref="A98:A99"/>
    <mergeCell ref="C98:C99"/>
    <mergeCell ref="D98:D99"/>
    <mergeCell ref="E98:E99"/>
    <mergeCell ref="F98:F99"/>
    <mergeCell ref="A30:A31"/>
    <mergeCell ref="F5:F6"/>
    <mergeCell ref="B91:B94"/>
    <mergeCell ref="A5:A6"/>
    <mergeCell ref="B5:B6"/>
    <mergeCell ref="C5:C6"/>
    <mergeCell ref="D5:D6"/>
    <mergeCell ref="E5:E6"/>
    <mergeCell ref="B30:B31"/>
    <mergeCell ref="C30:C31"/>
    <mergeCell ref="D30:D31"/>
    <mergeCell ref="E30:E31"/>
    <mergeCell ref="F30:F31"/>
    <mergeCell ref="A91:A94"/>
    <mergeCell ref="C91:C94"/>
    <mergeCell ref="D91:D94"/>
  </mergeCells>
  <pageMargins left="0.74803149606299213" right="0.74803149606299213" top="0.98425196850393704" bottom="0.98425196850393704" header="0.51181102362204722" footer="0.51181102362204722"/>
  <pageSetup paperSize="9" scale="68" fitToHeight="0" orientation="portrait" r:id="rId1"/>
  <rowBreaks count="2" manualBreakCount="2">
    <brk id="36" max="16383" man="1"/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5"/>
  <sheetViews>
    <sheetView workbookViewId="0">
      <selection activeCell="C1" sqref="C1:D1"/>
    </sheetView>
  </sheetViews>
  <sheetFormatPr defaultRowHeight="15" x14ac:dyDescent="0.25"/>
  <cols>
    <col min="2" max="2" width="56.42578125" customWidth="1"/>
    <col min="3" max="3" width="12.28515625" customWidth="1"/>
    <col min="4" max="4" width="12.140625" customWidth="1"/>
    <col min="7" max="7" width="11.42578125" bestFit="1" customWidth="1"/>
  </cols>
  <sheetData>
    <row r="1" spans="1:4" ht="141" customHeight="1" x14ac:dyDescent="0.25">
      <c r="A1" s="53"/>
      <c r="C1" s="251" t="s">
        <v>298</v>
      </c>
      <c r="D1" s="251"/>
    </row>
    <row r="2" spans="1:4" x14ac:dyDescent="0.25">
      <c r="A2" s="54"/>
      <c r="C2" s="248"/>
      <c r="D2" s="248"/>
    </row>
    <row r="3" spans="1:4" x14ac:dyDescent="0.25">
      <c r="A3" s="252"/>
      <c r="B3" s="252"/>
      <c r="C3" s="252"/>
      <c r="D3" s="252"/>
    </row>
    <row r="4" spans="1:4" ht="28.5" customHeight="1" x14ac:dyDescent="0.25">
      <c r="A4" s="216" t="s">
        <v>222</v>
      </c>
      <c r="B4" s="216"/>
      <c r="C4" s="216"/>
      <c r="D4" s="216"/>
    </row>
    <row r="5" spans="1:4" ht="16.5" thickBot="1" x14ac:dyDescent="0.3">
      <c r="A5" s="55"/>
    </row>
    <row r="6" spans="1:4" ht="24" x14ac:dyDescent="0.25">
      <c r="A6" s="221" t="s">
        <v>1</v>
      </c>
      <c r="B6" s="221" t="s">
        <v>2</v>
      </c>
      <c r="C6" s="221" t="s">
        <v>4</v>
      </c>
      <c r="D6" s="2" t="s">
        <v>0</v>
      </c>
    </row>
    <row r="7" spans="1:4" ht="15.75" thickBot="1" x14ac:dyDescent="0.3">
      <c r="A7" s="222"/>
      <c r="B7" s="222"/>
      <c r="C7" s="222"/>
      <c r="D7" s="5" t="s">
        <v>7</v>
      </c>
    </row>
    <row r="8" spans="1:4" ht="15.75" thickBot="1" x14ac:dyDescent="0.3">
      <c r="A8" s="56">
        <v>1</v>
      </c>
      <c r="B8" s="57" t="s">
        <v>158</v>
      </c>
      <c r="C8" s="128" t="s">
        <v>142</v>
      </c>
      <c r="D8" s="103">
        <f>D9+D10+D11+D12+D13</f>
        <v>33302.100000000006</v>
      </c>
    </row>
    <row r="9" spans="1:4" ht="24.75" thickBot="1" x14ac:dyDescent="0.3">
      <c r="A9" s="43" t="s">
        <v>13</v>
      </c>
      <c r="B9" s="44" t="s">
        <v>12</v>
      </c>
      <c r="C9" s="52" t="s">
        <v>143</v>
      </c>
      <c r="D9" s="104">
        <v>1534.5</v>
      </c>
    </row>
    <row r="10" spans="1:4" ht="36.75" thickBot="1" x14ac:dyDescent="0.3">
      <c r="A10" s="33" t="s">
        <v>37</v>
      </c>
      <c r="B10" s="15" t="s">
        <v>17</v>
      </c>
      <c r="C10" s="49" t="s">
        <v>144</v>
      </c>
      <c r="D10" s="104">
        <v>7182.2</v>
      </c>
    </row>
    <row r="11" spans="1:4" ht="36.75" thickBot="1" x14ac:dyDescent="0.3">
      <c r="A11" s="33" t="s">
        <v>42</v>
      </c>
      <c r="B11" s="15" t="s">
        <v>35</v>
      </c>
      <c r="C11" s="49" t="s">
        <v>146</v>
      </c>
      <c r="D11" s="104">
        <v>24108.1</v>
      </c>
    </row>
    <row r="12" spans="1:4" ht="15.75" thickBot="1" x14ac:dyDescent="0.3">
      <c r="A12" s="33" t="s">
        <v>46</v>
      </c>
      <c r="B12" s="15" t="s">
        <v>51</v>
      </c>
      <c r="C12" s="49" t="s">
        <v>147</v>
      </c>
      <c r="D12" s="62">
        <v>200</v>
      </c>
    </row>
    <row r="13" spans="1:4" ht="15.75" thickBot="1" x14ac:dyDescent="0.3">
      <c r="A13" s="33" t="s">
        <v>159</v>
      </c>
      <c r="B13" s="15" t="s">
        <v>29</v>
      </c>
      <c r="C13" s="49" t="s">
        <v>145</v>
      </c>
      <c r="D13" s="63">
        <v>277.3</v>
      </c>
    </row>
    <row r="14" spans="1:4" ht="15.75" thickBot="1" x14ac:dyDescent="0.3">
      <c r="A14" s="37">
        <v>2</v>
      </c>
      <c r="B14" s="11" t="s">
        <v>160</v>
      </c>
      <c r="C14" s="48" t="s">
        <v>148</v>
      </c>
      <c r="D14" s="64">
        <f>D15</f>
        <v>20</v>
      </c>
    </row>
    <row r="15" spans="1:4" ht="24.75" thickBot="1" x14ac:dyDescent="0.3">
      <c r="A15" s="33" t="s">
        <v>18</v>
      </c>
      <c r="B15" s="15" t="s">
        <v>291</v>
      </c>
      <c r="C15" s="49" t="s">
        <v>223</v>
      </c>
      <c r="D15" s="63">
        <v>20</v>
      </c>
    </row>
    <row r="16" spans="1:4" ht="15.75" thickBot="1" x14ac:dyDescent="0.3">
      <c r="A16" s="37">
        <v>3</v>
      </c>
      <c r="B16" s="11" t="s">
        <v>161</v>
      </c>
      <c r="C16" s="48" t="s">
        <v>149</v>
      </c>
      <c r="D16" s="65">
        <f>D17</f>
        <v>661.1</v>
      </c>
    </row>
    <row r="17" spans="1:7" ht="15.75" thickBot="1" x14ac:dyDescent="0.3">
      <c r="A17" s="33" t="s">
        <v>30</v>
      </c>
      <c r="B17" s="15" t="s">
        <v>63</v>
      </c>
      <c r="C17" s="49" t="s">
        <v>150</v>
      </c>
      <c r="D17" s="66">
        <v>661.1</v>
      </c>
    </row>
    <row r="18" spans="1:7" ht="15.75" thickBot="1" x14ac:dyDescent="0.3">
      <c r="A18" s="37">
        <v>4</v>
      </c>
      <c r="B18" s="11" t="s">
        <v>162</v>
      </c>
      <c r="C18" s="48" t="s">
        <v>151</v>
      </c>
      <c r="D18" s="65">
        <f>D19</f>
        <v>43100.3</v>
      </c>
    </row>
    <row r="19" spans="1:7" ht="15.75" thickBot="1" x14ac:dyDescent="0.3">
      <c r="A19" s="33" t="s">
        <v>56</v>
      </c>
      <c r="B19" s="15" t="s">
        <v>163</v>
      </c>
      <c r="C19" s="49" t="s">
        <v>152</v>
      </c>
      <c r="D19" s="66">
        <v>43100.3</v>
      </c>
    </row>
    <row r="20" spans="1:7" ht="15.75" thickBot="1" x14ac:dyDescent="0.3">
      <c r="A20" s="37">
        <v>5</v>
      </c>
      <c r="B20" s="11" t="s">
        <v>164</v>
      </c>
      <c r="C20" s="48" t="s">
        <v>153</v>
      </c>
      <c r="D20" s="65">
        <f>D21+D22</f>
        <v>892</v>
      </c>
    </row>
    <row r="21" spans="1:7" ht="24.75" thickBot="1" x14ac:dyDescent="0.3">
      <c r="A21" s="33" t="s">
        <v>62</v>
      </c>
      <c r="B21" s="15" t="s">
        <v>81</v>
      </c>
      <c r="C21" s="49" t="s">
        <v>154</v>
      </c>
      <c r="D21" s="63">
        <v>78</v>
      </c>
    </row>
    <row r="22" spans="1:7" ht="15.75" thickBot="1" x14ac:dyDescent="0.3">
      <c r="A22" s="33" t="s">
        <v>165</v>
      </c>
      <c r="B22" s="15" t="s">
        <v>86</v>
      </c>
      <c r="C22" s="49" t="s">
        <v>155</v>
      </c>
      <c r="D22" s="63">
        <v>814</v>
      </c>
    </row>
    <row r="23" spans="1:7" ht="15.75" thickBot="1" x14ac:dyDescent="0.3">
      <c r="A23" s="37">
        <v>6</v>
      </c>
      <c r="B23" s="11" t="s">
        <v>166</v>
      </c>
      <c r="C23" s="48" t="s">
        <v>156</v>
      </c>
      <c r="D23" s="65">
        <f>D24</f>
        <v>37640.699999999997</v>
      </c>
    </row>
    <row r="24" spans="1:7" ht="15.75" thickBot="1" x14ac:dyDescent="0.3">
      <c r="A24" s="33" t="s">
        <v>68</v>
      </c>
      <c r="B24" s="15" t="s">
        <v>103</v>
      </c>
      <c r="C24" s="49" t="s">
        <v>157</v>
      </c>
      <c r="D24" s="66">
        <v>37640.699999999997</v>
      </c>
    </row>
    <row r="25" spans="1:7" x14ac:dyDescent="0.25">
      <c r="A25" s="219">
        <v>7</v>
      </c>
      <c r="B25" s="29" t="s">
        <v>167</v>
      </c>
      <c r="C25" s="219">
        <v>1000</v>
      </c>
      <c r="D25" s="249">
        <f>D27+D28+D29</f>
        <v>16755.100000000002</v>
      </c>
    </row>
    <row r="26" spans="1:7" ht="15.75" thickBot="1" x14ac:dyDescent="0.3">
      <c r="A26" s="220"/>
      <c r="B26" s="11" t="s">
        <v>168</v>
      </c>
      <c r="C26" s="220"/>
      <c r="D26" s="250"/>
    </row>
    <row r="27" spans="1:7" ht="15.75" thickBot="1" x14ac:dyDescent="0.3">
      <c r="A27" s="33" t="s">
        <v>80</v>
      </c>
      <c r="B27" s="15" t="s">
        <v>112</v>
      </c>
      <c r="C27" s="16">
        <v>1001</v>
      </c>
      <c r="D27" s="19">
        <v>974.3</v>
      </c>
    </row>
    <row r="28" spans="1:7" ht="15.75" thickBot="1" x14ac:dyDescent="0.3">
      <c r="A28" s="33" t="s">
        <v>85</v>
      </c>
      <c r="B28" s="15" t="s">
        <v>116</v>
      </c>
      <c r="C28" s="16">
        <v>1003</v>
      </c>
      <c r="D28" s="19">
        <v>597.1</v>
      </c>
    </row>
    <row r="29" spans="1:7" ht="15.75" thickBot="1" x14ac:dyDescent="0.3">
      <c r="A29" s="33" t="s">
        <v>169</v>
      </c>
      <c r="B29" s="15" t="s">
        <v>120</v>
      </c>
      <c r="C29" s="16">
        <v>1004</v>
      </c>
      <c r="D29" s="66">
        <v>15183.7</v>
      </c>
      <c r="G29" s="39"/>
    </row>
    <row r="30" spans="1:7" ht="15.75" thickBot="1" x14ac:dyDescent="0.3">
      <c r="A30" s="37">
        <v>8</v>
      </c>
      <c r="B30" s="11" t="s">
        <v>171</v>
      </c>
      <c r="C30" s="12">
        <v>1200</v>
      </c>
      <c r="D30" s="65">
        <f>D31</f>
        <v>3832.3</v>
      </c>
    </row>
    <row r="31" spans="1:7" ht="15.75" thickBot="1" x14ac:dyDescent="0.3">
      <c r="A31" s="33" t="s">
        <v>102</v>
      </c>
      <c r="B31" s="15" t="s">
        <v>136</v>
      </c>
      <c r="C31" s="16">
        <v>1202</v>
      </c>
      <c r="D31" s="66">
        <v>3832.3</v>
      </c>
    </row>
    <row r="32" spans="1:7" ht="15.75" thickBot="1" x14ac:dyDescent="0.3">
      <c r="A32" s="30"/>
      <c r="B32" s="31" t="s">
        <v>139</v>
      </c>
      <c r="C32" s="23"/>
      <c r="D32" s="105">
        <f>D8+D14+D16+D18+D20+D23+D25+D30</f>
        <v>136203.59999999998</v>
      </c>
    </row>
    <row r="33" spans="1:4" x14ac:dyDescent="0.25">
      <c r="A33" s="58"/>
    </row>
    <row r="34" spans="1:4" x14ac:dyDescent="0.25">
      <c r="A34" s="35"/>
      <c r="B34" s="59"/>
      <c r="C34" s="248"/>
      <c r="D34" s="248"/>
    </row>
    <row r="35" spans="1:4" ht="15.75" x14ac:dyDescent="0.25">
      <c r="A35" s="60"/>
      <c r="B35" s="61"/>
    </row>
  </sheetData>
  <mergeCells count="11">
    <mergeCell ref="A25:A26"/>
    <mergeCell ref="C25:C26"/>
    <mergeCell ref="D25:D26"/>
    <mergeCell ref="C34:D34"/>
    <mergeCell ref="C1:D1"/>
    <mergeCell ref="A3:D3"/>
    <mergeCell ref="A4:D4"/>
    <mergeCell ref="A6:A7"/>
    <mergeCell ref="B6:B7"/>
    <mergeCell ref="C6:C7"/>
    <mergeCell ref="C2:D2"/>
  </mergeCells>
  <pageMargins left="0.7" right="0.7" top="0.75" bottom="0.75" header="0.3" footer="0.3"/>
  <pageSetup paperSize="9" scale="9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zoomScaleNormal="100" workbookViewId="0">
      <selection activeCell="B19" sqref="B19"/>
    </sheetView>
  </sheetViews>
  <sheetFormatPr defaultRowHeight="15" x14ac:dyDescent="0.25"/>
  <cols>
    <col min="1" max="1" width="62.42578125" customWidth="1"/>
    <col min="2" max="2" width="25.5703125" bestFit="1" customWidth="1"/>
    <col min="3" max="3" width="11.28515625" bestFit="1" customWidth="1"/>
  </cols>
  <sheetData>
    <row r="1" spans="1:5" ht="78" customHeight="1" x14ac:dyDescent="0.25">
      <c r="B1" s="257" t="s">
        <v>301</v>
      </c>
      <c r="C1" s="257"/>
    </row>
    <row r="2" spans="1:5" x14ac:dyDescent="0.25">
      <c r="A2" s="54"/>
      <c r="B2" s="248"/>
      <c r="C2" s="248"/>
    </row>
    <row r="3" spans="1:5" ht="15.75" x14ac:dyDescent="0.25">
      <c r="A3" s="258"/>
      <c r="B3" s="258"/>
      <c r="C3" s="258"/>
    </row>
    <row r="4" spans="1:5" ht="39" customHeight="1" x14ac:dyDescent="0.25">
      <c r="A4" s="259" t="s">
        <v>172</v>
      </c>
      <c r="B4" s="259"/>
      <c r="C4" s="259"/>
    </row>
    <row r="5" spans="1:5" ht="16.5" thickBot="1" x14ac:dyDescent="0.3">
      <c r="A5" s="55"/>
    </row>
    <row r="6" spans="1:5" x14ac:dyDescent="0.25">
      <c r="A6" s="260" t="s">
        <v>173</v>
      </c>
      <c r="B6" s="260" t="s">
        <v>6</v>
      </c>
      <c r="C6" s="67" t="s">
        <v>174</v>
      </c>
    </row>
    <row r="7" spans="1:5" ht="15.75" thickBot="1" x14ac:dyDescent="0.3">
      <c r="A7" s="261"/>
      <c r="B7" s="261"/>
      <c r="C7" s="68" t="s">
        <v>7</v>
      </c>
    </row>
    <row r="8" spans="1:5" ht="15.75" thickBot="1" x14ac:dyDescent="0.3">
      <c r="A8" s="69" t="s">
        <v>175</v>
      </c>
      <c r="B8" s="70" t="s">
        <v>176</v>
      </c>
      <c r="C8" s="71">
        <v>33154.1</v>
      </c>
    </row>
    <row r="9" spans="1:5" ht="30.75" thickBot="1" x14ac:dyDescent="0.3">
      <c r="A9" s="69" t="s">
        <v>177</v>
      </c>
      <c r="B9" s="70" t="s">
        <v>178</v>
      </c>
      <c r="C9" s="71">
        <v>-33154.1</v>
      </c>
    </row>
    <row r="10" spans="1:5" ht="45.75" thickBot="1" x14ac:dyDescent="0.3">
      <c r="A10" s="69" t="s">
        <v>179</v>
      </c>
      <c r="B10" s="70" t="s">
        <v>180</v>
      </c>
      <c r="C10" s="71">
        <v>-103049.5</v>
      </c>
    </row>
    <row r="11" spans="1:5" ht="30" x14ac:dyDescent="0.25">
      <c r="A11" s="72" t="s">
        <v>181</v>
      </c>
      <c r="B11" s="253" t="s">
        <v>182</v>
      </c>
      <c r="C11" s="255">
        <v>136203.6</v>
      </c>
      <c r="E11" s="39"/>
    </row>
    <row r="12" spans="1:5" ht="15.75" thickBot="1" x14ac:dyDescent="0.3">
      <c r="A12" s="69" t="s">
        <v>183</v>
      </c>
      <c r="B12" s="254"/>
      <c r="C12" s="256"/>
    </row>
    <row r="13" spans="1:5" ht="15.75" thickBot="1" x14ac:dyDescent="0.3">
      <c r="A13" s="69" t="s">
        <v>184</v>
      </c>
      <c r="B13" s="73"/>
      <c r="C13" s="71">
        <f>C10+C11</f>
        <v>33154.100000000006</v>
      </c>
    </row>
    <row r="14" spans="1:5" x14ac:dyDescent="0.25">
      <c r="A14" s="58"/>
    </row>
    <row r="15" spans="1:5" ht="15.75" x14ac:dyDescent="0.25">
      <c r="A15" s="74"/>
      <c r="C15" s="75"/>
    </row>
    <row r="16" spans="1:5" x14ac:dyDescent="0.25">
      <c r="C16" s="76"/>
    </row>
  </sheetData>
  <mergeCells count="8">
    <mergeCell ref="B11:B12"/>
    <mergeCell ref="C11:C12"/>
    <mergeCell ref="B1:C1"/>
    <mergeCell ref="A3:C3"/>
    <mergeCell ref="A4:C4"/>
    <mergeCell ref="A6:A7"/>
    <mergeCell ref="B6:B7"/>
    <mergeCell ref="B2:C2"/>
  </mergeCells>
  <pageMargins left="0.25" right="0.25" top="0.75" bottom="0.75" header="0.3" footer="0.3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tabSelected="1" workbookViewId="0">
      <selection activeCell="J5" sqref="J5"/>
    </sheetView>
  </sheetViews>
  <sheetFormatPr defaultRowHeight="15" x14ac:dyDescent="0.25"/>
  <cols>
    <col min="1" max="1" width="8" customWidth="1"/>
    <col min="2" max="2" width="50" customWidth="1"/>
    <col min="3" max="3" width="8.42578125" bestFit="1" customWidth="1"/>
    <col min="5" max="5" width="10" bestFit="1" customWidth="1"/>
    <col min="6" max="6" width="5.7109375" customWidth="1"/>
    <col min="7" max="7" width="10" bestFit="1" customWidth="1"/>
  </cols>
  <sheetData>
    <row r="1" spans="1:7" ht="84" customHeight="1" x14ac:dyDescent="0.25">
      <c r="A1" s="53"/>
      <c r="C1" s="272" t="s">
        <v>302</v>
      </c>
      <c r="D1" s="215"/>
      <c r="E1" s="215"/>
      <c r="F1" s="215"/>
      <c r="G1" s="215"/>
    </row>
    <row r="2" spans="1:7" x14ac:dyDescent="0.25">
      <c r="A2" s="54"/>
      <c r="C2" s="248"/>
      <c r="D2" s="248"/>
      <c r="E2" s="248"/>
      <c r="F2" s="248"/>
      <c r="G2" s="248"/>
    </row>
    <row r="3" spans="1:7" x14ac:dyDescent="0.25">
      <c r="A3" s="252"/>
      <c r="B3" s="252"/>
      <c r="C3" s="252"/>
      <c r="D3" s="252"/>
      <c r="E3" s="252"/>
      <c r="F3" s="252"/>
      <c r="G3" s="252"/>
    </row>
    <row r="4" spans="1:7" ht="41.25" customHeight="1" x14ac:dyDescent="0.25">
      <c r="A4" s="216" t="s">
        <v>185</v>
      </c>
      <c r="B4" s="216"/>
      <c r="C4" s="216"/>
      <c r="D4" s="216"/>
      <c r="E4" s="216"/>
      <c r="F4" s="216"/>
      <c r="G4" s="216"/>
    </row>
    <row r="5" spans="1:7" ht="15.75" thickBot="1" x14ac:dyDescent="0.3">
      <c r="A5" s="36"/>
    </row>
    <row r="6" spans="1:7" ht="48.75" thickBot="1" x14ac:dyDescent="0.3">
      <c r="A6" s="38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279</v>
      </c>
      <c r="G6" s="2" t="s">
        <v>0</v>
      </c>
    </row>
    <row r="7" spans="1:7" ht="15.75" thickBot="1" x14ac:dyDescent="0.3">
      <c r="A7" s="43"/>
      <c r="B7" s="7" t="s">
        <v>11</v>
      </c>
      <c r="C7" s="77"/>
      <c r="D7" s="47"/>
      <c r="E7" s="9"/>
      <c r="F7" s="9"/>
      <c r="G7" s="83">
        <f>G11+G14+G25+G31+G45+G48+G39</f>
        <v>33302.1</v>
      </c>
    </row>
    <row r="8" spans="1:7" ht="15.75" thickBot="1" x14ac:dyDescent="0.3">
      <c r="A8" s="33"/>
      <c r="B8" s="11" t="s">
        <v>8</v>
      </c>
      <c r="C8" s="78"/>
      <c r="D8" s="48"/>
      <c r="E8" s="12"/>
      <c r="F8" s="12"/>
      <c r="G8" s="84">
        <f>G12+G16+G19+G22+G23+G24+G33+G36+G37+G38</f>
        <v>29588.199999999997</v>
      </c>
    </row>
    <row r="9" spans="1:7" ht="24.75" thickBot="1" x14ac:dyDescent="0.3">
      <c r="A9" s="37" t="s">
        <v>9</v>
      </c>
      <c r="B9" s="11" t="s">
        <v>10</v>
      </c>
      <c r="C9" s="12">
        <v>0</v>
      </c>
      <c r="D9" s="48"/>
      <c r="E9" s="12"/>
      <c r="F9" s="12"/>
      <c r="G9" s="85">
        <f>G10</f>
        <v>8812.7000000000007</v>
      </c>
    </row>
    <row r="10" spans="1:7" ht="15.75" thickBot="1" x14ac:dyDescent="0.3">
      <c r="A10" s="33"/>
      <c r="B10" s="15" t="s">
        <v>11</v>
      </c>
      <c r="C10" s="12">
        <v>0</v>
      </c>
      <c r="D10" s="49" t="s">
        <v>142</v>
      </c>
      <c r="E10" s="16"/>
      <c r="F10" s="16"/>
      <c r="G10" s="86">
        <v>8812.7000000000007</v>
      </c>
    </row>
    <row r="11" spans="1:7" ht="24.75" thickBot="1" x14ac:dyDescent="0.3">
      <c r="A11" s="37">
        <v>1</v>
      </c>
      <c r="B11" s="11" t="s">
        <v>12</v>
      </c>
      <c r="C11" s="12">
        <v>0</v>
      </c>
      <c r="D11" s="48" t="s">
        <v>143</v>
      </c>
      <c r="E11" s="12"/>
      <c r="F11" s="12"/>
      <c r="G11" s="84">
        <f>G12</f>
        <v>1534.5</v>
      </c>
    </row>
    <row r="12" spans="1:7" ht="15.75" thickBot="1" x14ac:dyDescent="0.3">
      <c r="A12" s="33" t="s">
        <v>13</v>
      </c>
      <c r="B12" s="15" t="s">
        <v>14</v>
      </c>
      <c r="C12" s="16">
        <v>0</v>
      </c>
      <c r="D12" s="49" t="s">
        <v>143</v>
      </c>
      <c r="E12" s="49" t="s">
        <v>271</v>
      </c>
      <c r="F12" s="16"/>
      <c r="G12" s="86">
        <f>G13</f>
        <v>1534.5</v>
      </c>
    </row>
    <row r="13" spans="1:7" ht="48.75" thickBot="1" x14ac:dyDescent="0.3">
      <c r="A13" s="33" t="s">
        <v>15</v>
      </c>
      <c r="B13" s="15" t="s">
        <v>186</v>
      </c>
      <c r="C13" s="16">
        <v>0</v>
      </c>
      <c r="D13" s="49" t="s">
        <v>143</v>
      </c>
      <c r="E13" s="49" t="s">
        <v>271</v>
      </c>
      <c r="F13" s="16">
        <v>100</v>
      </c>
      <c r="G13" s="86">
        <v>1534.5</v>
      </c>
    </row>
    <row r="14" spans="1:7" ht="36.75" thickBot="1" x14ac:dyDescent="0.3">
      <c r="A14" s="37">
        <v>2</v>
      </c>
      <c r="B14" s="11" t="s">
        <v>17</v>
      </c>
      <c r="C14" s="12">
        <v>0</v>
      </c>
      <c r="D14" s="48" t="s">
        <v>144</v>
      </c>
      <c r="E14" s="48"/>
      <c r="F14" s="12"/>
      <c r="G14" s="84">
        <f>G15+G21</f>
        <v>7182.2</v>
      </c>
    </row>
    <row r="15" spans="1:7" ht="24.75" thickBot="1" x14ac:dyDescent="0.3">
      <c r="A15" s="37" t="s">
        <v>18</v>
      </c>
      <c r="B15" s="11" t="s">
        <v>187</v>
      </c>
      <c r="C15" s="12">
        <v>0</v>
      </c>
      <c r="D15" s="48" t="s">
        <v>144</v>
      </c>
      <c r="E15" s="48" t="s">
        <v>278</v>
      </c>
      <c r="F15" s="12"/>
      <c r="G15" s="84">
        <v>1603.8</v>
      </c>
    </row>
    <row r="16" spans="1:7" ht="24.75" thickBot="1" x14ac:dyDescent="0.3">
      <c r="A16" s="33" t="s">
        <v>20</v>
      </c>
      <c r="B16" s="11" t="s">
        <v>19</v>
      </c>
      <c r="C16" s="12">
        <v>0</v>
      </c>
      <c r="D16" s="48" t="s">
        <v>144</v>
      </c>
      <c r="E16" s="48" t="s">
        <v>272</v>
      </c>
      <c r="F16" s="12"/>
      <c r="G16" s="84">
        <f>G17</f>
        <v>1292.7</v>
      </c>
    </row>
    <row r="17" spans="1:7" ht="24" x14ac:dyDescent="0.25">
      <c r="A17" s="264" t="s">
        <v>188</v>
      </c>
      <c r="B17" s="79" t="s">
        <v>189</v>
      </c>
      <c r="C17" s="264">
        <v>0</v>
      </c>
      <c r="D17" s="266" t="s">
        <v>144</v>
      </c>
      <c r="E17" s="266" t="s">
        <v>272</v>
      </c>
      <c r="F17" s="264">
        <v>100</v>
      </c>
      <c r="G17" s="262">
        <v>1292.7</v>
      </c>
    </row>
    <row r="18" spans="1:7" ht="24.75" thickBot="1" x14ac:dyDescent="0.3">
      <c r="A18" s="265"/>
      <c r="B18" s="15" t="s">
        <v>190</v>
      </c>
      <c r="C18" s="265"/>
      <c r="D18" s="267"/>
      <c r="E18" s="267"/>
      <c r="F18" s="265"/>
      <c r="G18" s="263"/>
    </row>
    <row r="19" spans="1:7" ht="24.75" thickBot="1" x14ac:dyDescent="0.3">
      <c r="A19" s="33" t="s">
        <v>191</v>
      </c>
      <c r="B19" s="11" t="s">
        <v>192</v>
      </c>
      <c r="C19" s="12">
        <v>0</v>
      </c>
      <c r="D19" s="48" t="s">
        <v>144</v>
      </c>
      <c r="E19" s="48" t="s">
        <v>273</v>
      </c>
      <c r="F19" s="12"/>
      <c r="G19" s="84">
        <f>G20</f>
        <v>311.10000000000002</v>
      </c>
    </row>
    <row r="20" spans="1:7" ht="48.75" thickBot="1" x14ac:dyDescent="0.3">
      <c r="A20" s="33" t="s">
        <v>193</v>
      </c>
      <c r="B20" s="15" t="s">
        <v>16</v>
      </c>
      <c r="C20" s="16">
        <v>0</v>
      </c>
      <c r="D20" s="49" t="s">
        <v>144</v>
      </c>
      <c r="E20" s="49" t="s">
        <v>273</v>
      </c>
      <c r="F20" s="16">
        <v>100</v>
      </c>
      <c r="G20" s="87">
        <v>311.10000000000002</v>
      </c>
    </row>
    <row r="21" spans="1:7" ht="24.75" thickBot="1" x14ac:dyDescent="0.3">
      <c r="A21" s="37" t="s">
        <v>21</v>
      </c>
      <c r="B21" s="11" t="s">
        <v>24</v>
      </c>
      <c r="C21" s="12">
        <v>0</v>
      </c>
      <c r="D21" s="48" t="s">
        <v>144</v>
      </c>
      <c r="E21" s="145" t="s">
        <v>274</v>
      </c>
      <c r="F21" s="12"/>
      <c r="G21" s="84">
        <f>G22+G23+G24</f>
        <v>5578.4</v>
      </c>
    </row>
    <row r="22" spans="1:7" ht="48.75" thickBot="1" x14ac:dyDescent="0.3">
      <c r="A22" s="33" t="s">
        <v>22</v>
      </c>
      <c r="B22" s="15" t="s">
        <v>16</v>
      </c>
      <c r="C22" s="16">
        <v>0</v>
      </c>
      <c r="D22" s="49" t="s">
        <v>144</v>
      </c>
      <c r="E22" s="142" t="s">
        <v>274</v>
      </c>
      <c r="F22" s="16">
        <v>100</v>
      </c>
      <c r="G22" s="86">
        <v>3877.9</v>
      </c>
    </row>
    <row r="23" spans="1:7" ht="24.75" thickBot="1" x14ac:dyDescent="0.3">
      <c r="A23" s="33" t="s">
        <v>194</v>
      </c>
      <c r="B23" s="15" t="s">
        <v>26</v>
      </c>
      <c r="C23" s="16">
        <v>0</v>
      </c>
      <c r="D23" s="49" t="s">
        <v>144</v>
      </c>
      <c r="E23" s="142" t="s">
        <v>274</v>
      </c>
      <c r="F23" s="16">
        <v>200</v>
      </c>
      <c r="G23" s="88">
        <v>1687.5</v>
      </c>
    </row>
    <row r="24" spans="1:7" ht="15.75" thickBot="1" x14ac:dyDescent="0.3">
      <c r="A24" s="33" t="s">
        <v>195</v>
      </c>
      <c r="B24" s="15" t="s">
        <v>28</v>
      </c>
      <c r="C24" s="16">
        <v>0</v>
      </c>
      <c r="D24" s="49" t="s">
        <v>144</v>
      </c>
      <c r="E24" s="142" t="s">
        <v>274</v>
      </c>
      <c r="F24" s="16">
        <v>800</v>
      </c>
      <c r="G24" s="88">
        <v>13</v>
      </c>
    </row>
    <row r="25" spans="1:7" ht="15.75" thickBot="1" x14ac:dyDescent="0.3">
      <c r="A25" s="21">
        <v>3</v>
      </c>
      <c r="B25" s="22" t="s">
        <v>29</v>
      </c>
      <c r="C25" s="23">
        <v>0</v>
      </c>
      <c r="D25" s="50" t="s">
        <v>145</v>
      </c>
      <c r="E25" s="50"/>
      <c r="F25" s="25"/>
      <c r="G25" s="85">
        <f>G26</f>
        <v>96</v>
      </c>
    </row>
    <row r="26" spans="1:7" ht="36.75" thickBot="1" x14ac:dyDescent="0.3">
      <c r="A26" s="26" t="s">
        <v>30</v>
      </c>
      <c r="B26" s="27" t="s">
        <v>31</v>
      </c>
      <c r="C26" s="28">
        <v>0</v>
      </c>
      <c r="D26" s="51" t="s">
        <v>145</v>
      </c>
      <c r="E26" s="51" t="s">
        <v>275</v>
      </c>
      <c r="F26" s="28"/>
      <c r="G26" s="88">
        <f>G27</f>
        <v>96</v>
      </c>
    </row>
    <row r="27" spans="1:7" ht="15.75" thickBot="1" x14ac:dyDescent="0.3">
      <c r="A27" s="26" t="s">
        <v>32</v>
      </c>
      <c r="B27" s="27" t="s">
        <v>28</v>
      </c>
      <c r="C27" s="28">
        <v>0</v>
      </c>
      <c r="D27" s="51" t="s">
        <v>145</v>
      </c>
      <c r="E27" s="51" t="s">
        <v>275</v>
      </c>
      <c r="F27" s="28">
        <v>800</v>
      </c>
      <c r="G27" s="88">
        <v>96</v>
      </c>
    </row>
    <row r="28" spans="1:7" ht="36.75" thickBot="1" x14ac:dyDescent="0.3">
      <c r="A28" s="37" t="s">
        <v>33</v>
      </c>
      <c r="B28" s="11" t="s">
        <v>34</v>
      </c>
      <c r="C28" s="12">
        <v>0</v>
      </c>
      <c r="D28" s="48"/>
      <c r="E28" s="48"/>
      <c r="F28" s="12"/>
      <c r="G28" s="84">
        <f>G29+G51+G56+G60+G70+G85+G91+G106+G110</f>
        <v>127390.90000000001</v>
      </c>
    </row>
    <row r="29" spans="1:7" x14ac:dyDescent="0.25">
      <c r="A29" s="264"/>
      <c r="B29" s="268" t="s">
        <v>11</v>
      </c>
      <c r="C29" s="80">
        <v>0</v>
      </c>
      <c r="D29" s="266" t="s">
        <v>142</v>
      </c>
      <c r="E29" s="266"/>
      <c r="F29" s="264"/>
      <c r="G29" s="262">
        <f>G31+G39+G45+G48</f>
        <v>24489.399999999998</v>
      </c>
    </row>
    <row r="30" spans="1:7" ht="15.75" thickBot="1" x14ac:dyDescent="0.3">
      <c r="A30" s="265"/>
      <c r="B30" s="269"/>
      <c r="C30" s="16">
        <v>0</v>
      </c>
      <c r="D30" s="267"/>
      <c r="E30" s="267"/>
      <c r="F30" s="265"/>
      <c r="G30" s="263"/>
    </row>
    <row r="31" spans="1:7" x14ac:dyDescent="0.25">
      <c r="A31" s="219">
        <v>1</v>
      </c>
      <c r="B31" s="29" t="s">
        <v>196</v>
      </c>
      <c r="C31" s="219">
        <v>0</v>
      </c>
      <c r="D31" s="227" t="s">
        <v>146</v>
      </c>
      <c r="E31" s="227"/>
      <c r="F31" s="219"/>
      <c r="G31" s="270">
        <f>G33+G35+G41</f>
        <v>24108.1</v>
      </c>
    </row>
    <row r="32" spans="1:7" ht="24.75" thickBot="1" x14ac:dyDescent="0.3">
      <c r="A32" s="220"/>
      <c r="B32" s="11" t="s">
        <v>197</v>
      </c>
      <c r="C32" s="220"/>
      <c r="D32" s="228"/>
      <c r="E32" s="228"/>
      <c r="F32" s="220"/>
      <c r="G32" s="271"/>
    </row>
    <row r="33" spans="1:7" ht="15.75" thickBot="1" x14ac:dyDescent="0.3">
      <c r="A33" s="37" t="s">
        <v>13</v>
      </c>
      <c r="B33" s="11" t="s">
        <v>36</v>
      </c>
      <c r="C33" s="12">
        <v>0</v>
      </c>
      <c r="D33" s="48" t="s">
        <v>146</v>
      </c>
      <c r="E33" s="48" t="s">
        <v>276</v>
      </c>
      <c r="F33" s="12"/>
      <c r="G33" s="84">
        <f>G34</f>
        <v>3684.5</v>
      </c>
    </row>
    <row r="34" spans="1:7" ht="48.75" thickBot="1" x14ac:dyDescent="0.3">
      <c r="A34" s="33" t="s">
        <v>15</v>
      </c>
      <c r="B34" s="15" t="s">
        <v>16</v>
      </c>
      <c r="C34" s="16">
        <v>0</v>
      </c>
      <c r="D34" s="49" t="s">
        <v>146</v>
      </c>
      <c r="E34" s="49" t="s">
        <v>276</v>
      </c>
      <c r="F34" s="16">
        <v>100</v>
      </c>
      <c r="G34" s="86">
        <v>3684.5</v>
      </c>
    </row>
    <row r="35" spans="1:7" ht="24.75" thickBot="1" x14ac:dyDescent="0.3">
      <c r="A35" s="37" t="s">
        <v>37</v>
      </c>
      <c r="B35" s="11" t="s">
        <v>38</v>
      </c>
      <c r="C35" s="12">
        <v>0</v>
      </c>
      <c r="D35" s="48" t="s">
        <v>146</v>
      </c>
      <c r="E35" s="48" t="s">
        <v>277</v>
      </c>
      <c r="F35" s="12"/>
      <c r="G35" s="84">
        <f>G36+G37+G38</f>
        <v>17187</v>
      </c>
    </row>
    <row r="36" spans="1:7" ht="48.75" thickBot="1" x14ac:dyDescent="0.3">
      <c r="A36" s="33" t="s">
        <v>39</v>
      </c>
      <c r="B36" s="15" t="s">
        <v>16</v>
      </c>
      <c r="C36" s="16">
        <v>0</v>
      </c>
      <c r="D36" s="49" t="s">
        <v>146</v>
      </c>
      <c r="E36" s="49" t="s">
        <v>277</v>
      </c>
      <c r="F36" s="16">
        <v>100</v>
      </c>
      <c r="G36" s="86">
        <v>12864.4</v>
      </c>
    </row>
    <row r="37" spans="1:7" ht="24.75" thickBot="1" x14ac:dyDescent="0.3">
      <c r="A37" s="33" t="s">
        <v>40</v>
      </c>
      <c r="B37" s="15" t="s">
        <v>26</v>
      </c>
      <c r="C37" s="16">
        <v>0</v>
      </c>
      <c r="D37" s="49" t="s">
        <v>146</v>
      </c>
      <c r="E37" s="49" t="s">
        <v>277</v>
      </c>
      <c r="F37" s="16">
        <v>200</v>
      </c>
      <c r="G37" s="86">
        <v>4247.6000000000004</v>
      </c>
    </row>
    <row r="38" spans="1:7" ht="15.75" thickBot="1" x14ac:dyDescent="0.3">
      <c r="A38" s="33" t="s">
        <v>41</v>
      </c>
      <c r="B38" s="15" t="s">
        <v>28</v>
      </c>
      <c r="C38" s="16">
        <v>0</v>
      </c>
      <c r="D38" s="49" t="s">
        <v>146</v>
      </c>
      <c r="E38" s="49" t="s">
        <v>277</v>
      </c>
      <c r="F38" s="16">
        <v>800</v>
      </c>
      <c r="G38" s="86">
        <v>75</v>
      </c>
    </row>
    <row r="39" spans="1:7" ht="48.75" thickBot="1" x14ac:dyDescent="0.3">
      <c r="A39" s="37" t="s">
        <v>42</v>
      </c>
      <c r="B39" s="11" t="s">
        <v>43</v>
      </c>
      <c r="C39" s="12">
        <v>0</v>
      </c>
      <c r="D39" s="48" t="s">
        <v>145</v>
      </c>
      <c r="E39" s="12" t="s">
        <v>44</v>
      </c>
      <c r="F39" s="12"/>
      <c r="G39" s="84">
        <f>G40</f>
        <v>8.1</v>
      </c>
    </row>
    <row r="40" spans="1:7" ht="24.75" thickBot="1" x14ac:dyDescent="0.3">
      <c r="A40" s="33" t="s">
        <v>45</v>
      </c>
      <c r="B40" s="15" t="s">
        <v>26</v>
      </c>
      <c r="C40" s="16">
        <v>0</v>
      </c>
      <c r="D40" s="49" t="s">
        <v>145</v>
      </c>
      <c r="E40" s="16" t="s">
        <v>44</v>
      </c>
      <c r="F40" s="16">
        <v>200</v>
      </c>
      <c r="G40" s="86">
        <v>8.1</v>
      </c>
    </row>
    <row r="41" spans="1:7" ht="48.75" thickBot="1" x14ac:dyDescent="0.3">
      <c r="A41" s="37" t="s">
        <v>46</v>
      </c>
      <c r="B41" s="11" t="s">
        <v>47</v>
      </c>
      <c r="C41" s="12">
        <v>0</v>
      </c>
      <c r="D41" s="48" t="s">
        <v>146</v>
      </c>
      <c r="E41" s="12" t="s">
        <v>48</v>
      </c>
      <c r="F41" s="12"/>
      <c r="G41" s="84">
        <f>G42+G43</f>
        <v>3236.6</v>
      </c>
    </row>
    <row r="42" spans="1:7" ht="48.75" thickBot="1" x14ac:dyDescent="0.3">
      <c r="A42" s="33" t="s">
        <v>49</v>
      </c>
      <c r="B42" s="15" t="s">
        <v>16</v>
      </c>
      <c r="C42" s="16">
        <v>0</v>
      </c>
      <c r="D42" s="49" t="s">
        <v>146</v>
      </c>
      <c r="E42" s="16" t="s">
        <v>48</v>
      </c>
      <c r="F42" s="16">
        <v>100</v>
      </c>
      <c r="G42" s="86">
        <v>3016.1</v>
      </c>
    </row>
    <row r="43" spans="1:7" x14ac:dyDescent="0.25">
      <c r="A43" s="264" t="s">
        <v>50</v>
      </c>
      <c r="B43" s="79" t="s">
        <v>198</v>
      </c>
      <c r="C43" s="264">
        <v>0</v>
      </c>
      <c r="D43" s="266" t="s">
        <v>146</v>
      </c>
      <c r="E43" s="264" t="s">
        <v>48</v>
      </c>
      <c r="F43" s="264">
        <v>200</v>
      </c>
      <c r="G43" s="262">
        <v>220.5</v>
      </c>
    </row>
    <row r="44" spans="1:7" ht="15.75" thickBot="1" x14ac:dyDescent="0.3">
      <c r="A44" s="265"/>
      <c r="B44" s="15" t="s">
        <v>199</v>
      </c>
      <c r="C44" s="265"/>
      <c r="D44" s="267"/>
      <c r="E44" s="265"/>
      <c r="F44" s="265"/>
      <c r="G44" s="263"/>
    </row>
    <row r="45" spans="1:7" ht="15.75" thickBot="1" x14ac:dyDescent="0.3">
      <c r="A45" s="37">
        <v>2</v>
      </c>
      <c r="B45" s="11" t="s">
        <v>51</v>
      </c>
      <c r="C45" s="12">
        <v>0</v>
      </c>
      <c r="D45" s="48" t="s">
        <v>147</v>
      </c>
      <c r="E45" s="12"/>
      <c r="F45" s="12"/>
      <c r="G45" s="85">
        <f>G46</f>
        <v>200</v>
      </c>
    </row>
    <row r="46" spans="1:7" ht="15.75" thickBot="1" x14ac:dyDescent="0.3">
      <c r="A46" s="33" t="s">
        <v>18</v>
      </c>
      <c r="B46" s="15" t="s">
        <v>52</v>
      </c>
      <c r="C46" s="16">
        <v>0</v>
      </c>
      <c r="D46" s="49" t="s">
        <v>147</v>
      </c>
      <c r="E46" s="49" t="s">
        <v>224</v>
      </c>
      <c r="F46" s="16"/>
      <c r="G46" s="88">
        <f>G47</f>
        <v>200</v>
      </c>
    </row>
    <row r="47" spans="1:7" ht="15.75" thickBot="1" x14ac:dyDescent="0.3">
      <c r="A47" s="33" t="s">
        <v>20</v>
      </c>
      <c r="B47" s="15" t="s">
        <v>28</v>
      </c>
      <c r="C47" s="16">
        <v>0</v>
      </c>
      <c r="D47" s="49" t="s">
        <v>147</v>
      </c>
      <c r="E47" s="49" t="s">
        <v>224</v>
      </c>
      <c r="F47" s="19">
        <v>800</v>
      </c>
      <c r="G47" s="87">
        <v>200</v>
      </c>
    </row>
    <row r="48" spans="1:7" ht="15.75" thickBot="1" x14ac:dyDescent="0.3">
      <c r="A48" s="37">
        <v>3</v>
      </c>
      <c r="B48" s="11" t="s">
        <v>29</v>
      </c>
      <c r="C48" s="12">
        <v>0</v>
      </c>
      <c r="D48" s="48" t="s">
        <v>145</v>
      </c>
      <c r="E48" s="48"/>
      <c r="F48" s="18"/>
      <c r="G48" s="89">
        <f>G49</f>
        <v>173.2</v>
      </c>
    </row>
    <row r="49" spans="1:7" ht="24.75" thickBot="1" x14ac:dyDescent="0.3">
      <c r="A49" s="37" t="s">
        <v>30</v>
      </c>
      <c r="B49" s="11" t="s">
        <v>54</v>
      </c>
      <c r="C49" s="12">
        <v>0</v>
      </c>
      <c r="D49" s="48" t="s">
        <v>145</v>
      </c>
      <c r="E49" s="48" t="s">
        <v>225</v>
      </c>
      <c r="F49" s="18"/>
      <c r="G49" s="89">
        <f>G50</f>
        <v>173.2</v>
      </c>
    </row>
    <row r="50" spans="1:7" ht="24.75" thickBot="1" x14ac:dyDescent="0.3">
      <c r="A50" s="33" t="s">
        <v>32</v>
      </c>
      <c r="B50" s="15" t="s">
        <v>26</v>
      </c>
      <c r="C50" s="16">
        <v>0</v>
      </c>
      <c r="D50" s="49" t="s">
        <v>145</v>
      </c>
      <c r="E50" s="49" t="s">
        <v>225</v>
      </c>
      <c r="F50" s="19">
        <v>200</v>
      </c>
      <c r="G50" s="87">
        <v>173.2</v>
      </c>
    </row>
    <row r="51" spans="1:7" ht="24.75" thickBot="1" x14ac:dyDescent="0.3">
      <c r="A51" s="37">
        <v>4</v>
      </c>
      <c r="B51" s="11" t="s">
        <v>200</v>
      </c>
      <c r="C51" s="12">
        <v>0</v>
      </c>
      <c r="D51" s="48" t="s">
        <v>148</v>
      </c>
      <c r="E51" s="12"/>
      <c r="F51" s="12"/>
      <c r="G51" s="89">
        <f>G52</f>
        <v>20</v>
      </c>
    </row>
    <row r="52" spans="1:7" ht="15.75" thickBot="1" x14ac:dyDescent="0.3">
      <c r="A52" s="37" t="s">
        <v>56</v>
      </c>
      <c r="B52" s="11" t="s">
        <v>57</v>
      </c>
      <c r="C52" s="12">
        <v>0</v>
      </c>
      <c r="D52" s="48" t="s">
        <v>223</v>
      </c>
      <c r="E52" s="12"/>
      <c r="F52" s="12"/>
      <c r="G52" s="89">
        <f>G53</f>
        <v>20</v>
      </c>
    </row>
    <row r="53" spans="1:7" ht="24" x14ac:dyDescent="0.25">
      <c r="A53" s="264" t="s">
        <v>58</v>
      </c>
      <c r="B53" s="79" t="s">
        <v>201</v>
      </c>
      <c r="C53" s="264">
        <v>0</v>
      </c>
      <c r="D53" s="266" t="s">
        <v>223</v>
      </c>
      <c r="E53" s="264">
        <v>2190000091</v>
      </c>
      <c r="F53" s="264"/>
      <c r="G53" s="274">
        <f>G55</f>
        <v>20</v>
      </c>
    </row>
    <row r="54" spans="1:7" ht="15.75" thickBot="1" x14ac:dyDescent="0.3">
      <c r="A54" s="265"/>
      <c r="B54" s="15" t="s">
        <v>202</v>
      </c>
      <c r="C54" s="265"/>
      <c r="D54" s="267"/>
      <c r="E54" s="265"/>
      <c r="F54" s="265"/>
      <c r="G54" s="275"/>
    </row>
    <row r="55" spans="1:7" ht="24.75" thickBot="1" x14ac:dyDescent="0.3">
      <c r="A55" s="33" t="s">
        <v>60</v>
      </c>
      <c r="B55" s="15" t="s">
        <v>26</v>
      </c>
      <c r="C55" s="16">
        <v>0</v>
      </c>
      <c r="D55" s="49" t="s">
        <v>223</v>
      </c>
      <c r="E55" s="16">
        <v>2190000091</v>
      </c>
      <c r="F55" s="16">
        <v>200</v>
      </c>
      <c r="G55" s="87">
        <v>20</v>
      </c>
    </row>
    <row r="56" spans="1:7" ht="15.75" thickBot="1" x14ac:dyDescent="0.3">
      <c r="A56" s="37">
        <v>5</v>
      </c>
      <c r="B56" s="11" t="s">
        <v>61</v>
      </c>
      <c r="C56" s="12">
        <v>0</v>
      </c>
      <c r="D56" s="48" t="s">
        <v>149</v>
      </c>
      <c r="E56" s="12"/>
      <c r="F56" s="12"/>
      <c r="G56" s="106">
        <f>G57</f>
        <v>661.1</v>
      </c>
    </row>
    <row r="57" spans="1:7" ht="15.75" thickBot="1" x14ac:dyDescent="0.3">
      <c r="A57" s="37" t="s">
        <v>62</v>
      </c>
      <c r="B57" s="11" t="s">
        <v>63</v>
      </c>
      <c r="C57" s="12">
        <v>0</v>
      </c>
      <c r="D57" s="48" t="s">
        <v>150</v>
      </c>
      <c r="E57" s="12"/>
      <c r="F57" s="12"/>
      <c r="G57" s="85">
        <f>G58</f>
        <v>661.1</v>
      </c>
    </row>
    <row r="58" spans="1:7" ht="36.75" thickBot="1" x14ac:dyDescent="0.3">
      <c r="A58" s="33" t="s">
        <v>64</v>
      </c>
      <c r="B58" s="15" t="s">
        <v>65</v>
      </c>
      <c r="C58" s="16">
        <v>0</v>
      </c>
      <c r="D58" s="49" t="s">
        <v>150</v>
      </c>
      <c r="E58" s="16">
        <v>5100000120</v>
      </c>
      <c r="F58" s="16"/>
      <c r="G58" s="88">
        <f>G59</f>
        <v>661.1</v>
      </c>
    </row>
    <row r="59" spans="1:7" ht="24.75" thickBot="1" x14ac:dyDescent="0.3">
      <c r="A59" s="33" t="s">
        <v>66</v>
      </c>
      <c r="B59" s="15" t="s">
        <v>26</v>
      </c>
      <c r="C59" s="16">
        <v>0</v>
      </c>
      <c r="D59" s="49" t="s">
        <v>150</v>
      </c>
      <c r="E59" s="16">
        <v>5100000120</v>
      </c>
      <c r="F59" s="16">
        <v>200</v>
      </c>
      <c r="G59" s="88">
        <v>661.1</v>
      </c>
    </row>
    <row r="60" spans="1:7" ht="15.75" thickBot="1" x14ac:dyDescent="0.3">
      <c r="A60" s="37">
        <v>6</v>
      </c>
      <c r="B60" s="11" t="s">
        <v>67</v>
      </c>
      <c r="C60" s="12">
        <v>0</v>
      </c>
      <c r="D60" s="48" t="s">
        <v>151</v>
      </c>
      <c r="E60" s="12"/>
      <c r="F60" s="12"/>
      <c r="G60" s="84">
        <f>G61</f>
        <v>43100.3</v>
      </c>
    </row>
    <row r="61" spans="1:7" ht="15.75" thickBot="1" x14ac:dyDescent="0.3">
      <c r="A61" s="37" t="s">
        <v>68</v>
      </c>
      <c r="B61" s="11" t="s">
        <v>203</v>
      </c>
      <c r="C61" s="12">
        <v>0</v>
      </c>
      <c r="D61" s="48" t="s">
        <v>152</v>
      </c>
      <c r="E61" s="12"/>
      <c r="F61" s="12"/>
      <c r="G61" s="84">
        <f>G62+G65+G68</f>
        <v>43100.3</v>
      </c>
    </row>
    <row r="62" spans="1:7" ht="15.75" thickBot="1" x14ac:dyDescent="0.3">
      <c r="A62" s="33" t="s">
        <v>70</v>
      </c>
      <c r="B62" s="15" t="s">
        <v>204</v>
      </c>
      <c r="C62" s="16">
        <v>0</v>
      </c>
      <c r="D62" s="49" t="s">
        <v>152</v>
      </c>
      <c r="E62" s="16">
        <v>6000000131</v>
      </c>
      <c r="F62" s="16"/>
      <c r="G62" s="86">
        <f>G63+G64</f>
        <v>20166.400000000001</v>
      </c>
    </row>
    <row r="63" spans="1:7" ht="24.75" thickBot="1" x14ac:dyDescent="0.3">
      <c r="A63" s="33" t="s">
        <v>205</v>
      </c>
      <c r="B63" s="15" t="s">
        <v>26</v>
      </c>
      <c r="C63" s="16">
        <v>0</v>
      </c>
      <c r="D63" s="49" t="s">
        <v>152</v>
      </c>
      <c r="E63" s="16">
        <v>6000000131</v>
      </c>
      <c r="F63" s="16">
        <v>200</v>
      </c>
      <c r="G63" s="86">
        <v>20106.400000000001</v>
      </c>
    </row>
    <row r="64" spans="1:7" ht="15.75" thickBot="1" x14ac:dyDescent="0.3">
      <c r="A64" s="33" t="s">
        <v>206</v>
      </c>
      <c r="B64" s="15" t="s">
        <v>28</v>
      </c>
      <c r="C64" s="16">
        <v>0</v>
      </c>
      <c r="D64" s="49" t="s">
        <v>152</v>
      </c>
      <c r="E64" s="16">
        <v>6000000131</v>
      </c>
      <c r="F64" s="16">
        <v>800</v>
      </c>
      <c r="G64" s="86">
        <v>60</v>
      </c>
    </row>
    <row r="65" spans="1:7" ht="36.75" thickBot="1" x14ac:dyDescent="0.3">
      <c r="A65" s="33" t="s">
        <v>73</v>
      </c>
      <c r="B65" s="15" t="s">
        <v>74</v>
      </c>
      <c r="C65" s="16">
        <v>0</v>
      </c>
      <c r="D65" s="49" t="s">
        <v>152</v>
      </c>
      <c r="E65" s="16">
        <v>6000000151</v>
      </c>
      <c r="F65" s="16"/>
      <c r="G65" s="86">
        <f>G66+G67</f>
        <v>4842.1000000000004</v>
      </c>
    </row>
    <row r="66" spans="1:7" ht="24.75" thickBot="1" x14ac:dyDescent="0.3">
      <c r="A66" s="33" t="s">
        <v>207</v>
      </c>
      <c r="B66" s="15" t="s">
        <v>26</v>
      </c>
      <c r="C66" s="16">
        <v>0</v>
      </c>
      <c r="D66" s="49" t="s">
        <v>152</v>
      </c>
      <c r="E66" s="16">
        <v>6000000151</v>
      </c>
      <c r="F66" s="16">
        <v>200</v>
      </c>
      <c r="G66" s="86">
        <v>4605.8</v>
      </c>
    </row>
    <row r="67" spans="1:7" ht="15.75" thickBot="1" x14ac:dyDescent="0.3">
      <c r="A67" s="155" t="s">
        <v>280</v>
      </c>
      <c r="B67" s="15" t="s">
        <v>28</v>
      </c>
      <c r="C67" s="16">
        <v>0</v>
      </c>
      <c r="D67" s="49" t="s">
        <v>152</v>
      </c>
      <c r="E67" s="16">
        <v>6000000151</v>
      </c>
      <c r="F67" s="16">
        <v>800</v>
      </c>
      <c r="G67" s="86">
        <v>236.3</v>
      </c>
    </row>
    <row r="68" spans="1:7" ht="15.75" thickBot="1" x14ac:dyDescent="0.3">
      <c r="A68" s="33" t="s">
        <v>76</v>
      </c>
      <c r="B68" s="15" t="s">
        <v>77</v>
      </c>
      <c r="C68" s="16">
        <v>0</v>
      </c>
      <c r="D68" s="49" t="s">
        <v>152</v>
      </c>
      <c r="E68" s="16">
        <v>6000400005</v>
      </c>
      <c r="F68" s="16"/>
      <c r="G68" s="86">
        <f>G69</f>
        <v>18091.8</v>
      </c>
    </row>
    <row r="69" spans="1:7" ht="24.75" thickBot="1" x14ac:dyDescent="0.3">
      <c r="A69" s="33" t="s">
        <v>78</v>
      </c>
      <c r="B69" s="15" t="s">
        <v>26</v>
      </c>
      <c r="C69" s="16">
        <v>0</v>
      </c>
      <c r="D69" s="49" t="s">
        <v>152</v>
      </c>
      <c r="E69" s="16">
        <v>6000400005</v>
      </c>
      <c r="F69" s="16">
        <v>200</v>
      </c>
      <c r="G69" s="86">
        <v>18091.8</v>
      </c>
    </row>
    <row r="70" spans="1:7" ht="15.75" thickBot="1" x14ac:dyDescent="0.3">
      <c r="A70" s="37">
        <v>7</v>
      </c>
      <c r="B70" s="11" t="s">
        <v>79</v>
      </c>
      <c r="C70" s="12">
        <v>0</v>
      </c>
      <c r="D70" s="48" t="s">
        <v>153</v>
      </c>
      <c r="E70" s="12"/>
      <c r="F70" s="12"/>
      <c r="G70" s="84">
        <f>G71+G74</f>
        <v>892</v>
      </c>
    </row>
    <row r="71" spans="1:7" ht="24.75" thickBot="1" x14ac:dyDescent="0.3">
      <c r="A71" s="37" t="s">
        <v>80</v>
      </c>
      <c r="B71" s="11" t="s">
        <v>81</v>
      </c>
      <c r="C71" s="12">
        <v>0</v>
      </c>
      <c r="D71" s="48" t="s">
        <v>154</v>
      </c>
      <c r="E71" s="12"/>
      <c r="F71" s="12"/>
      <c r="G71" s="84">
        <f>G72</f>
        <v>78</v>
      </c>
    </row>
    <row r="72" spans="1:7" ht="60.75" thickBot="1" x14ac:dyDescent="0.3">
      <c r="A72" s="33" t="s">
        <v>82</v>
      </c>
      <c r="B72" s="15" t="s">
        <v>83</v>
      </c>
      <c r="C72" s="16">
        <v>0</v>
      </c>
      <c r="D72" s="49" t="s">
        <v>154</v>
      </c>
      <c r="E72" s="16">
        <v>9900000180</v>
      </c>
      <c r="F72" s="16"/>
      <c r="G72" s="86">
        <f>G73</f>
        <v>78</v>
      </c>
    </row>
    <row r="73" spans="1:7" ht="24.75" thickBot="1" x14ac:dyDescent="0.3">
      <c r="A73" s="33" t="s">
        <v>84</v>
      </c>
      <c r="B73" s="15" t="s">
        <v>26</v>
      </c>
      <c r="C73" s="16">
        <v>0</v>
      </c>
      <c r="D73" s="49" t="s">
        <v>154</v>
      </c>
      <c r="E73" s="16">
        <v>9900000180</v>
      </c>
      <c r="F73" s="16">
        <v>200</v>
      </c>
      <c r="G73" s="86">
        <v>78</v>
      </c>
    </row>
    <row r="74" spans="1:7" ht="15.75" thickBot="1" x14ac:dyDescent="0.3">
      <c r="A74" s="37" t="s">
        <v>85</v>
      </c>
      <c r="B74" s="11" t="s">
        <v>86</v>
      </c>
      <c r="C74" s="12">
        <v>0</v>
      </c>
      <c r="D74" s="48" t="s">
        <v>155</v>
      </c>
      <c r="E74" s="12"/>
      <c r="F74" s="12"/>
      <c r="G74" s="84">
        <f>G75+G77+G79+G81+G83</f>
        <v>814</v>
      </c>
    </row>
    <row r="75" spans="1:7" ht="36.75" thickBot="1" x14ac:dyDescent="0.3">
      <c r="A75" s="33" t="s">
        <v>87</v>
      </c>
      <c r="B75" s="15" t="s">
        <v>88</v>
      </c>
      <c r="C75" s="16">
        <v>0</v>
      </c>
      <c r="D75" s="49" t="s">
        <v>155</v>
      </c>
      <c r="E75" s="16">
        <v>4310000191</v>
      </c>
      <c r="F75" s="16"/>
      <c r="G75" s="86">
        <f>G76</f>
        <v>612.5</v>
      </c>
    </row>
    <row r="76" spans="1:7" ht="24.75" thickBot="1" x14ac:dyDescent="0.3">
      <c r="A76" s="33" t="s">
        <v>89</v>
      </c>
      <c r="B76" s="15" t="s">
        <v>26</v>
      </c>
      <c r="C76" s="16">
        <v>0</v>
      </c>
      <c r="D76" s="49" t="s">
        <v>155</v>
      </c>
      <c r="E76" s="16">
        <v>4310000191</v>
      </c>
      <c r="F76" s="16">
        <v>200</v>
      </c>
      <c r="G76" s="86">
        <v>612.5</v>
      </c>
    </row>
    <row r="77" spans="1:7" ht="36.75" thickBot="1" x14ac:dyDescent="0.3">
      <c r="A77" s="33" t="s">
        <v>90</v>
      </c>
      <c r="B77" s="15" t="s">
        <v>91</v>
      </c>
      <c r="C77" s="16">
        <v>0</v>
      </c>
      <c r="D77" s="49" t="s">
        <v>155</v>
      </c>
      <c r="E77" s="16">
        <v>7950100491</v>
      </c>
      <c r="F77" s="16"/>
      <c r="G77" s="86">
        <f>G78</f>
        <v>0</v>
      </c>
    </row>
    <row r="78" spans="1:7" ht="24.75" thickBot="1" x14ac:dyDescent="0.3">
      <c r="A78" s="33" t="s">
        <v>208</v>
      </c>
      <c r="B78" s="15" t="s">
        <v>26</v>
      </c>
      <c r="C78" s="16">
        <v>0</v>
      </c>
      <c r="D78" s="49" t="s">
        <v>155</v>
      </c>
      <c r="E78" s="16">
        <v>7950100491</v>
      </c>
      <c r="F78" s="16">
        <v>200</v>
      </c>
      <c r="G78" s="86">
        <v>0</v>
      </c>
    </row>
    <row r="79" spans="1:7" ht="36.75" thickBot="1" x14ac:dyDescent="0.3">
      <c r="A79" s="33" t="s">
        <v>92</v>
      </c>
      <c r="B79" s="15" t="s">
        <v>93</v>
      </c>
      <c r="C79" s="16">
        <v>0</v>
      </c>
      <c r="D79" s="49" t="s">
        <v>155</v>
      </c>
      <c r="E79" s="16">
        <v>7950200511</v>
      </c>
      <c r="F79" s="16"/>
      <c r="G79" s="86">
        <f>G80</f>
        <v>70</v>
      </c>
    </row>
    <row r="80" spans="1:7" ht="24.75" thickBot="1" x14ac:dyDescent="0.3">
      <c r="A80" s="33" t="s">
        <v>94</v>
      </c>
      <c r="B80" s="15" t="s">
        <v>26</v>
      </c>
      <c r="C80" s="16">
        <v>0</v>
      </c>
      <c r="D80" s="49" t="s">
        <v>155</v>
      </c>
      <c r="E80" s="16">
        <v>7950200511</v>
      </c>
      <c r="F80" s="16">
        <v>200</v>
      </c>
      <c r="G80" s="86">
        <v>70</v>
      </c>
    </row>
    <row r="81" spans="1:7" ht="36.75" thickBot="1" x14ac:dyDescent="0.3">
      <c r="A81" s="33" t="s">
        <v>95</v>
      </c>
      <c r="B81" s="15" t="s">
        <v>96</v>
      </c>
      <c r="C81" s="16">
        <v>0</v>
      </c>
      <c r="D81" s="49" t="s">
        <v>155</v>
      </c>
      <c r="E81" s="16">
        <v>7950400531</v>
      </c>
      <c r="F81" s="16"/>
      <c r="G81" s="86">
        <f>G82</f>
        <v>76.5</v>
      </c>
    </row>
    <row r="82" spans="1:7" ht="24.75" thickBot="1" x14ac:dyDescent="0.3">
      <c r="A82" s="33" t="s">
        <v>97</v>
      </c>
      <c r="B82" s="15" t="s">
        <v>26</v>
      </c>
      <c r="C82" s="16">
        <v>0</v>
      </c>
      <c r="D82" s="49" t="s">
        <v>155</v>
      </c>
      <c r="E82" s="16">
        <v>7950400531</v>
      </c>
      <c r="F82" s="16">
        <v>200</v>
      </c>
      <c r="G82" s="86">
        <v>76.5</v>
      </c>
    </row>
    <row r="83" spans="1:7" ht="48.75" thickBot="1" x14ac:dyDescent="0.3">
      <c r="A83" s="33" t="s">
        <v>98</v>
      </c>
      <c r="B83" s="15" t="s">
        <v>99</v>
      </c>
      <c r="C83" s="16">
        <v>0</v>
      </c>
      <c r="D83" s="49" t="s">
        <v>155</v>
      </c>
      <c r="E83" s="16">
        <v>7950500521</v>
      </c>
      <c r="F83" s="16"/>
      <c r="G83" s="86">
        <f>G84</f>
        <v>55</v>
      </c>
    </row>
    <row r="84" spans="1:7" ht="24.75" thickBot="1" x14ac:dyDescent="0.3">
      <c r="A84" s="33" t="s">
        <v>100</v>
      </c>
      <c r="B84" s="15" t="s">
        <v>26</v>
      </c>
      <c r="C84" s="16">
        <v>0</v>
      </c>
      <c r="D84" s="49">
        <v>709</v>
      </c>
      <c r="E84" s="16">
        <v>7950500521</v>
      </c>
      <c r="F84" s="16">
        <v>200</v>
      </c>
      <c r="G84" s="86">
        <v>55</v>
      </c>
    </row>
    <row r="85" spans="1:7" ht="15.75" thickBot="1" x14ac:dyDescent="0.3">
      <c r="A85" s="37">
        <v>8</v>
      </c>
      <c r="B85" s="11" t="s">
        <v>101</v>
      </c>
      <c r="C85" s="12">
        <v>0</v>
      </c>
      <c r="D85" s="48" t="s">
        <v>156</v>
      </c>
      <c r="E85" s="12"/>
      <c r="F85" s="12"/>
      <c r="G85" s="84">
        <f>G86</f>
        <v>37640.699999999997</v>
      </c>
    </row>
    <row r="86" spans="1:7" ht="15.75" thickBot="1" x14ac:dyDescent="0.3">
      <c r="A86" s="37" t="s">
        <v>102</v>
      </c>
      <c r="B86" s="11" t="s">
        <v>103</v>
      </c>
      <c r="C86" s="12">
        <v>0</v>
      </c>
      <c r="D86" s="48" t="s">
        <v>157</v>
      </c>
      <c r="E86" s="12"/>
      <c r="F86" s="12"/>
      <c r="G86" s="84">
        <f>G87+G89</f>
        <v>37640.699999999997</v>
      </c>
    </row>
    <row r="87" spans="1:7" ht="36.75" thickBot="1" x14ac:dyDescent="0.3">
      <c r="A87" s="33" t="s">
        <v>104</v>
      </c>
      <c r="B87" s="15" t="s">
        <v>209</v>
      </c>
      <c r="C87" s="16">
        <v>0</v>
      </c>
      <c r="D87" s="49" t="s">
        <v>157</v>
      </c>
      <c r="E87" s="16">
        <v>4500200201</v>
      </c>
      <c r="F87" s="16"/>
      <c r="G87" s="86">
        <f>G88</f>
        <v>8466.9</v>
      </c>
    </row>
    <row r="88" spans="1:7" ht="24.75" thickBot="1" x14ac:dyDescent="0.3">
      <c r="A88" s="33" t="s">
        <v>106</v>
      </c>
      <c r="B88" s="15" t="s">
        <v>26</v>
      </c>
      <c r="C88" s="16">
        <v>0</v>
      </c>
      <c r="D88" s="49" t="s">
        <v>157</v>
      </c>
      <c r="E88" s="16">
        <v>4500200201</v>
      </c>
      <c r="F88" s="16">
        <v>200</v>
      </c>
      <c r="G88" s="86">
        <v>8466.9</v>
      </c>
    </row>
    <row r="89" spans="1:7" ht="24.75" thickBot="1" x14ac:dyDescent="0.3">
      <c r="A89" s="33" t="s">
        <v>107</v>
      </c>
      <c r="B89" s="15" t="s">
        <v>108</v>
      </c>
      <c r="C89" s="16">
        <v>0</v>
      </c>
      <c r="D89" s="49" t="s">
        <v>157</v>
      </c>
      <c r="E89" s="16">
        <v>4500400192</v>
      </c>
      <c r="F89" s="16"/>
      <c r="G89" s="86">
        <f>G90</f>
        <v>29173.8</v>
      </c>
    </row>
    <row r="90" spans="1:7" ht="24.75" thickBot="1" x14ac:dyDescent="0.3">
      <c r="A90" s="33" t="s">
        <v>109</v>
      </c>
      <c r="B90" s="15" t="s">
        <v>26</v>
      </c>
      <c r="C90" s="16">
        <v>0</v>
      </c>
      <c r="D90" s="49" t="s">
        <v>157</v>
      </c>
      <c r="E90" s="16">
        <v>4500400192</v>
      </c>
      <c r="F90" s="16">
        <v>200</v>
      </c>
      <c r="G90" s="86">
        <v>29173.8</v>
      </c>
    </row>
    <row r="91" spans="1:7" ht="15.75" thickBot="1" x14ac:dyDescent="0.3">
      <c r="A91" s="37">
        <v>9</v>
      </c>
      <c r="B91" s="11" t="s">
        <v>210</v>
      </c>
      <c r="C91" s="12">
        <v>0</v>
      </c>
      <c r="D91" s="48">
        <v>1000</v>
      </c>
      <c r="E91" s="12"/>
      <c r="F91" s="12"/>
      <c r="G91" s="84">
        <f>G92+G95+G98</f>
        <v>16755.100000000002</v>
      </c>
    </row>
    <row r="92" spans="1:7" ht="15.75" thickBot="1" x14ac:dyDescent="0.3">
      <c r="A92" s="37" t="s">
        <v>111</v>
      </c>
      <c r="B92" s="11" t="s">
        <v>112</v>
      </c>
      <c r="C92" s="12">
        <v>0</v>
      </c>
      <c r="D92" s="48">
        <v>1001</v>
      </c>
      <c r="E92" s="12"/>
      <c r="F92" s="12"/>
      <c r="G92" s="84">
        <f>G93</f>
        <v>974.3</v>
      </c>
    </row>
    <row r="93" spans="1:7" ht="24.75" thickBot="1" x14ac:dyDescent="0.3">
      <c r="A93" s="33" t="s">
        <v>113</v>
      </c>
      <c r="B93" s="15" t="s">
        <v>211</v>
      </c>
      <c r="C93" s="16">
        <v>0</v>
      </c>
      <c r="D93" s="49">
        <v>1001</v>
      </c>
      <c r="E93" s="16">
        <v>5050200231</v>
      </c>
      <c r="F93" s="16"/>
      <c r="G93" s="86">
        <f>G94</f>
        <v>974.3</v>
      </c>
    </row>
    <row r="94" spans="1:7" ht="15.75" thickBot="1" x14ac:dyDescent="0.3">
      <c r="A94" s="33" t="s">
        <v>114</v>
      </c>
      <c r="B94" s="15" t="s">
        <v>115</v>
      </c>
      <c r="C94" s="16">
        <v>0</v>
      </c>
      <c r="D94" s="49">
        <v>1001</v>
      </c>
      <c r="E94" s="16">
        <v>5050200231</v>
      </c>
      <c r="F94" s="16">
        <v>300</v>
      </c>
      <c r="G94" s="86">
        <v>974.3</v>
      </c>
    </row>
    <row r="95" spans="1:7" ht="15.75" thickBot="1" x14ac:dyDescent="0.3">
      <c r="A95" s="37" t="s">
        <v>212</v>
      </c>
      <c r="B95" s="11" t="s">
        <v>116</v>
      </c>
      <c r="C95" s="12">
        <v>0</v>
      </c>
      <c r="D95" s="48">
        <v>1003</v>
      </c>
      <c r="E95" s="12"/>
      <c r="F95" s="12"/>
      <c r="G95" s="84">
        <f>G96</f>
        <v>597.1</v>
      </c>
    </row>
    <row r="96" spans="1:7" ht="24.75" thickBot="1" x14ac:dyDescent="0.3">
      <c r="A96" s="33" t="s">
        <v>117</v>
      </c>
      <c r="B96" s="15" t="s">
        <v>213</v>
      </c>
      <c r="C96" s="16">
        <v>0</v>
      </c>
      <c r="D96" s="49">
        <v>1003</v>
      </c>
      <c r="E96" s="16">
        <v>5050200232</v>
      </c>
      <c r="F96" s="16"/>
      <c r="G96" s="86">
        <f>G97</f>
        <v>597.1</v>
      </c>
    </row>
    <row r="97" spans="1:7" ht="15.75" thickBot="1" x14ac:dyDescent="0.3">
      <c r="A97" s="33" t="s">
        <v>118</v>
      </c>
      <c r="B97" s="15" t="s">
        <v>115</v>
      </c>
      <c r="C97" s="16">
        <v>0</v>
      </c>
      <c r="D97" s="49">
        <v>1003</v>
      </c>
      <c r="E97" s="16">
        <v>5050200231</v>
      </c>
      <c r="F97" s="16">
        <v>300</v>
      </c>
      <c r="G97" s="86">
        <v>597.1</v>
      </c>
    </row>
    <row r="98" spans="1:7" ht="15.75" thickBot="1" x14ac:dyDescent="0.3">
      <c r="A98" s="37" t="s">
        <v>119</v>
      </c>
      <c r="B98" s="11" t="s">
        <v>120</v>
      </c>
      <c r="C98" s="12">
        <v>0</v>
      </c>
      <c r="D98" s="48">
        <v>1004</v>
      </c>
      <c r="E98" s="12"/>
      <c r="F98" s="12"/>
      <c r="G98" s="84">
        <f>G99+G104</f>
        <v>15183.7</v>
      </c>
    </row>
    <row r="99" spans="1:7" x14ac:dyDescent="0.25">
      <c r="A99" s="264" t="s">
        <v>121</v>
      </c>
      <c r="B99" s="79" t="s">
        <v>214</v>
      </c>
      <c r="C99" s="264">
        <v>0</v>
      </c>
      <c r="D99" s="266">
        <v>1004</v>
      </c>
      <c r="E99" s="201" t="s">
        <v>122</v>
      </c>
      <c r="F99" s="264"/>
      <c r="G99" s="262">
        <f>G103</f>
        <v>10130.1</v>
      </c>
    </row>
    <row r="100" spans="1:7" x14ac:dyDescent="0.25">
      <c r="A100" s="276"/>
      <c r="B100" s="79" t="s">
        <v>215</v>
      </c>
      <c r="C100" s="276"/>
      <c r="D100" s="277"/>
      <c r="E100" s="278"/>
      <c r="F100" s="276"/>
      <c r="G100" s="273"/>
    </row>
    <row r="101" spans="1:7" x14ac:dyDescent="0.25">
      <c r="A101" s="276"/>
      <c r="B101" s="79" t="s">
        <v>216</v>
      </c>
      <c r="C101" s="276"/>
      <c r="D101" s="277"/>
      <c r="E101" s="278"/>
      <c r="F101" s="276"/>
      <c r="G101" s="273"/>
    </row>
    <row r="102" spans="1:7" ht="15.75" thickBot="1" x14ac:dyDescent="0.3">
      <c r="A102" s="265"/>
      <c r="B102" s="15" t="s">
        <v>217</v>
      </c>
      <c r="C102" s="265"/>
      <c r="D102" s="267"/>
      <c r="E102" s="202"/>
      <c r="F102" s="265"/>
      <c r="G102" s="263"/>
    </row>
    <row r="103" spans="1:7" ht="15.75" thickBot="1" x14ac:dyDescent="0.3">
      <c r="A103" s="33" t="s">
        <v>123</v>
      </c>
      <c r="B103" s="15" t="s">
        <v>115</v>
      </c>
      <c r="C103" s="16">
        <v>0</v>
      </c>
      <c r="D103" s="49">
        <v>1004</v>
      </c>
      <c r="E103" s="20" t="s">
        <v>122</v>
      </c>
      <c r="F103" s="16">
        <v>300</v>
      </c>
      <c r="G103" s="86">
        <v>10130.1</v>
      </c>
    </row>
    <row r="104" spans="1:7" ht="48.75" thickBot="1" x14ac:dyDescent="0.3">
      <c r="A104" s="33" t="s">
        <v>124</v>
      </c>
      <c r="B104" s="15" t="s">
        <v>125</v>
      </c>
      <c r="C104" s="16">
        <v>0</v>
      </c>
      <c r="D104" s="49">
        <v>1004</v>
      </c>
      <c r="E104" s="20" t="s">
        <v>126</v>
      </c>
      <c r="F104" s="16"/>
      <c r="G104" s="86">
        <f>G105</f>
        <v>5053.6000000000004</v>
      </c>
    </row>
    <row r="105" spans="1:7" ht="15.75" thickBot="1" x14ac:dyDescent="0.3">
      <c r="A105" s="33" t="s">
        <v>127</v>
      </c>
      <c r="B105" s="15" t="s">
        <v>115</v>
      </c>
      <c r="C105" s="16">
        <v>0</v>
      </c>
      <c r="D105" s="49">
        <v>1004</v>
      </c>
      <c r="E105" s="20" t="s">
        <v>126</v>
      </c>
      <c r="F105" s="16">
        <v>300</v>
      </c>
      <c r="G105" s="86">
        <v>5053.6000000000004</v>
      </c>
    </row>
    <row r="106" spans="1:7" ht="15.75" thickBot="1" x14ac:dyDescent="0.3">
      <c r="A106" s="37">
        <v>10</v>
      </c>
      <c r="B106" s="11" t="s">
        <v>170</v>
      </c>
      <c r="C106" s="12">
        <v>0</v>
      </c>
      <c r="D106" s="48">
        <v>1100</v>
      </c>
      <c r="E106" s="12"/>
      <c r="F106" s="12"/>
      <c r="G106" s="84">
        <f>G107</f>
        <v>0</v>
      </c>
    </row>
    <row r="107" spans="1:7" ht="15.75" thickBot="1" x14ac:dyDescent="0.3">
      <c r="A107" s="37" t="s">
        <v>128</v>
      </c>
      <c r="B107" s="11" t="s">
        <v>129</v>
      </c>
      <c r="C107" s="12">
        <v>0</v>
      </c>
      <c r="D107" s="48">
        <v>1101</v>
      </c>
      <c r="E107" s="12"/>
      <c r="F107" s="12"/>
      <c r="G107" s="84">
        <f>G108</f>
        <v>0</v>
      </c>
    </row>
    <row r="108" spans="1:7" ht="60.75" thickBot="1" x14ac:dyDescent="0.3">
      <c r="A108" s="33" t="s">
        <v>130</v>
      </c>
      <c r="B108" s="15" t="s">
        <v>131</v>
      </c>
      <c r="C108" s="16">
        <v>0</v>
      </c>
      <c r="D108" s="49">
        <v>1101</v>
      </c>
      <c r="E108" s="20">
        <v>5120200241</v>
      </c>
      <c r="F108" s="16"/>
      <c r="G108" s="86">
        <f>G109</f>
        <v>0</v>
      </c>
    </row>
    <row r="109" spans="1:7" ht="24.75" thickBot="1" x14ac:dyDescent="0.3">
      <c r="A109" s="33" t="s">
        <v>132</v>
      </c>
      <c r="B109" s="15" t="s">
        <v>26</v>
      </c>
      <c r="C109" s="16">
        <v>0</v>
      </c>
      <c r="D109" s="49">
        <v>1101</v>
      </c>
      <c r="E109" s="20">
        <v>5120200241</v>
      </c>
      <c r="F109" s="16">
        <v>200</v>
      </c>
      <c r="G109" s="86">
        <v>0</v>
      </c>
    </row>
    <row r="110" spans="1:7" ht="15.75" thickBot="1" x14ac:dyDescent="0.3">
      <c r="A110" s="37">
        <v>11</v>
      </c>
      <c r="B110" s="11" t="s">
        <v>218</v>
      </c>
      <c r="C110" s="12">
        <v>0</v>
      </c>
      <c r="D110" s="48">
        <v>1200</v>
      </c>
      <c r="E110" s="12"/>
      <c r="F110" s="12"/>
      <c r="G110" s="84">
        <f>G111</f>
        <v>3832.3</v>
      </c>
    </row>
    <row r="111" spans="1:7" ht="15.75" thickBot="1" x14ac:dyDescent="0.3">
      <c r="A111" s="37" t="s">
        <v>135</v>
      </c>
      <c r="B111" s="11" t="s">
        <v>136</v>
      </c>
      <c r="C111" s="12">
        <v>0</v>
      </c>
      <c r="D111" s="48">
        <v>1202</v>
      </c>
      <c r="E111" s="12"/>
      <c r="F111" s="12"/>
      <c r="G111" s="84">
        <f>G112</f>
        <v>3832.3</v>
      </c>
    </row>
    <row r="112" spans="1:7" ht="60.75" thickBot="1" x14ac:dyDescent="0.3">
      <c r="A112" s="81">
        <v>36902</v>
      </c>
      <c r="B112" s="15" t="s">
        <v>137</v>
      </c>
      <c r="C112" s="16">
        <v>0</v>
      </c>
      <c r="D112" s="49">
        <v>1202</v>
      </c>
      <c r="E112" s="20">
        <v>4570000251</v>
      </c>
      <c r="F112" s="16"/>
      <c r="G112" s="86">
        <f>G113</f>
        <v>3832.3</v>
      </c>
    </row>
    <row r="113" spans="1:7" ht="24.75" thickBot="1" x14ac:dyDescent="0.3">
      <c r="A113" s="33" t="s">
        <v>138</v>
      </c>
      <c r="B113" s="15" t="s">
        <v>26</v>
      </c>
      <c r="C113" s="16">
        <v>0</v>
      </c>
      <c r="D113" s="49">
        <v>1202</v>
      </c>
      <c r="E113" s="20">
        <v>4570000251</v>
      </c>
      <c r="F113" s="16">
        <v>200</v>
      </c>
      <c r="G113" s="86">
        <v>3832.3</v>
      </c>
    </row>
    <row r="114" spans="1:7" ht="15.75" thickBot="1" x14ac:dyDescent="0.3">
      <c r="A114" s="26"/>
      <c r="B114" s="31" t="s">
        <v>139</v>
      </c>
      <c r="C114" s="31"/>
      <c r="D114" s="50"/>
      <c r="E114" s="23"/>
      <c r="F114" s="23"/>
      <c r="G114" s="85">
        <f>G9+G28</f>
        <v>136203.6</v>
      </c>
    </row>
    <row r="115" spans="1:7" x14ac:dyDescent="0.25">
      <c r="A115" s="58"/>
    </row>
    <row r="116" spans="1:7" x14ac:dyDescent="0.25">
      <c r="A116" s="35"/>
      <c r="G116" s="59"/>
    </row>
    <row r="117" spans="1:7" x14ac:dyDescent="0.25">
      <c r="A117" s="82"/>
    </row>
  </sheetData>
  <mergeCells count="40">
    <mergeCell ref="C1:G1"/>
    <mergeCell ref="G99:G102"/>
    <mergeCell ref="A53:A54"/>
    <mergeCell ref="C53:C54"/>
    <mergeCell ref="D53:D54"/>
    <mergeCell ref="E53:E54"/>
    <mergeCell ref="F53:F54"/>
    <mergeCell ref="G53:G54"/>
    <mergeCell ref="A99:A102"/>
    <mergeCell ref="C99:C102"/>
    <mergeCell ref="D99:D102"/>
    <mergeCell ref="E99:E102"/>
    <mergeCell ref="F99:F102"/>
    <mergeCell ref="G43:G44"/>
    <mergeCell ref="A31:A32"/>
    <mergeCell ref="C31:C32"/>
    <mergeCell ref="D31:D32"/>
    <mergeCell ref="E31:E32"/>
    <mergeCell ref="F31:F32"/>
    <mergeCell ref="G31:G32"/>
    <mergeCell ref="A43:A44"/>
    <mergeCell ref="C43:C44"/>
    <mergeCell ref="D43:D44"/>
    <mergeCell ref="E43:E44"/>
    <mergeCell ref="F43:F44"/>
    <mergeCell ref="C2:G2"/>
    <mergeCell ref="G29:G30"/>
    <mergeCell ref="A3:G3"/>
    <mergeCell ref="A4:G4"/>
    <mergeCell ref="A17:A18"/>
    <mergeCell ref="C17:C18"/>
    <mergeCell ref="D17:D18"/>
    <mergeCell ref="E17:E18"/>
    <mergeCell ref="F17:F18"/>
    <mergeCell ref="G17:G18"/>
    <mergeCell ref="A29:A30"/>
    <mergeCell ref="B29:B30"/>
    <mergeCell ref="D29:D30"/>
    <mergeCell ref="E29:E30"/>
    <mergeCell ref="F29:F30"/>
  </mergeCells>
  <pageMargins left="0.25" right="0.25" top="0.75" bottom="0.75" header="0.3" footer="0.3"/>
  <pageSetup paperSize="9" scale="9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Прил 1 Доходы 2022</vt:lpstr>
      <vt:lpstr>Прил 2 Ведомструктура расх 2022</vt:lpstr>
      <vt:lpstr>Прил 3 Распред бюдж ассигн 2022</vt:lpstr>
      <vt:lpstr>Прил 3 Источ фин4деф бюдж 2022</vt:lpstr>
      <vt:lpstr>Прил 5 Распред бюдж ассигн 2022</vt:lpstr>
      <vt:lpstr>'Прил 3 Источ фин4деф бюдж 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Buhgaltermain</dc:creator>
  <cp:lastModifiedBy>Пользователь</cp:lastModifiedBy>
  <cp:lastPrinted>2022-11-22T07:47:16Z</cp:lastPrinted>
  <dcterms:created xsi:type="dcterms:W3CDTF">2021-11-18T12:00:09Z</dcterms:created>
  <dcterms:modified xsi:type="dcterms:W3CDTF">2022-11-25T14:36:10Z</dcterms:modified>
</cp:coreProperties>
</file>